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 localSheetId="0">#REF!</definedName>
    <definedName name="Data">#REF!</definedName>
    <definedName name="DataFields" localSheetId="0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Area" localSheetId="0">'Доходы'!#REF!</definedName>
    <definedName name="_xlnm.Print_Area" localSheetId="2">'Источники'!#REF!</definedName>
    <definedName name="_xlnm.Print_Area" localSheetId="1">'Расходы'!#REF!</definedName>
  </definedNames>
  <calcPr fullCalcOnLoad="1"/>
</workbook>
</file>

<file path=xl/sharedStrings.xml><?xml version="1.0" encoding="utf-8"?>
<sst xmlns="http://schemas.openxmlformats.org/spreadsheetml/2006/main" count="628" uniqueCount="349">
  <si>
    <t xml:space="preserve">  НАЛОГОВЫЕ И НЕНАЛОГОВЫЕ ДОХОДЫ</t>
  </si>
  <si>
    <t xml:space="preserve">  НАЛОГИ НА ПРИБЫЛЬ, ДОХОДЫ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</si>
  <si>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</si>
  <si>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</si>
  <si>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</si>
  <si>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</si>
  <si>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</si>
  <si>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</si>
  <si>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</si>
  <si>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</si>
  <si>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</si>
  <si>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</si>
  <si>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</si>
  <si>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</si>
  <si>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</si>
  <si>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</si>
  <si>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</si>
  <si>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</si>
  <si>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ОКАЗАНИЯ ПЛАТНЫХ УСЛУГ (РАБОТ)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</si>
  <si>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</si>
  <si>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</si>
  <si>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</si>
  <si>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</si>
  <si>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</si>
  <si>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</si>
  <si>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</si>
  <si>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</si>
  <si>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</si>
  <si>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</si>
  <si>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</si>
  <si>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</si>
  <si>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</si>
  <si>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</si>
  <si>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</si>
  <si>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</si>
  <si>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</si>
  <si>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</si>
  <si>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</si>
  <si>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</si>
  <si>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</si>
  <si>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</si>
  <si>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</si>
  <si>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</si>
  <si>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</si>
  <si>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</si>
  <si>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</si>
  <si>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</si>
  <si>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</si>
  <si>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</si>
  <si>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</si>
  <si>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</si>
  <si>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</si>
  <si>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</si>
  <si>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</si>
  <si>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</si>
  <si>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</si>
  <si>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>2. Расходы бюджета</t>
  </si>
  <si>
    <t>Код строки</t>
  </si>
  <si>
    <t>(расшифровка подписи)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</si>
  <si>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</si>
  <si>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</si>
  <si>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</si>
  <si>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</si>
  <si>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</si>
  <si>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</si>
  <si>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</si>
  <si>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</si>
  <si>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Доходы бюджета - всего</t>
  </si>
  <si>
    <t>Расходы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</si>
  <si>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</si>
  <si>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</si>
  <si>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</si>
  <si>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Главный бухгалтер                _________________</t>
  </si>
  <si>
    <t>Единица измерения:  руб</t>
  </si>
  <si>
    <t>Периодичность: месячная</t>
  </si>
  <si>
    <t>Форма по ОКУД</t>
  </si>
  <si>
    <t>Результат исполнения бюджета (дефицит / профицит)</t>
  </si>
  <si>
    <t>в том числе:</t>
  </si>
  <si>
    <t>010</t>
  </si>
  <si>
    <t>x</t>
  </si>
  <si>
    <t xml:space="preserve">Код источника </t>
  </si>
  <si>
    <t xml:space="preserve">Неисполненные </t>
  </si>
  <si>
    <t>финансирования</t>
  </si>
  <si>
    <t>сметные</t>
  </si>
  <si>
    <t xml:space="preserve">дефицита </t>
  </si>
  <si>
    <t>90000000000000000</t>
  </si>
  <si>
    <t>Изменение остатков средств</t>
  </si>
  <si>
    <t>Увеличение остатков средств</t>
  </si>
  <si>
    <t>Уменьшение остатков средств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</si>
  <si>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</si>
  <si>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</si>
  <si>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-</t>
  </si>
  <si>
    <t>Администрация Юрьевского сельского поселения Котельничского района Кировской области</t>
  </si>
  <si>
    <t/>
  </si>
  <si>
    <t>А.С. Плотников</t>
  </si>
  <si>
    <t>991</t>
  </si>
  <si>
    <t>99101050000000000000</t>
  </si>
  <si>
    <t>99101050000000000500</t>
  </si>
  <si>
    <t xml:space="preserve">  Увеличение прочих остатков средств бюджетов</t>
  </si>
  <si>
    <t>99101050200000000500</t>
  </si>
  <si>
    <t xml:space="preserve">  Увеличение прочих остатков денежных средств бюджетов</t>
  </si>
  <si>
    <t>99101050201000000510</t>
  </si>
  <si>
    <t xml:space="preserve">  Увеличение прочих остатков денежных средств бюджетов поселений</t>
  </si>
  <si>
    <t>99101050201100000510</t>
  </si>
  <si>
    <t>99101050000000000600</t>
  </si>
  <si>
    <t xml:space="preserve">  Уменьшение прочих остатков средств бюджетов</t>
  </si>
  <si>
    <t>99101050200000000600</t>
  </si>
  <si>
    <t xml:space="preserve">  Уменьшение прочих остатков денежных средств бюджетов</t>
  </si>
  <si>
    <t>99101050201000000610</t>
  </si>
  <si>
    <t xml:space="preserve">  Уменьшение прочих остатков денежных средств бюджетов поселений</t>
  </si>
  <si>
    <t>99101050201100000610</t>
  </si>
  <si>
    <t>200</t>
  </si>
  <si>
    <t>99101000000000000000</t>
  </si>
  <si>
    <t>99101020000000000000</t>
  </si>
  <si>
    <t>99101020020300000000</t>
  </si>
  <si>
    <t>99101020020300500000</t>
  </si>
  <si>
    <t>99101020020300500200</t>
  </si>
  <si>
    <t>99101020020300500210</t>
  </si>
  <si>
    <t>99101020020300500211</t>
  </si>
  <si>
    <t>99101020020300500213</t>
  </si>
  <si>
    <t>99101040000000000000</t>
  </si>
  <si>
    <t>99101040020400000000</t>
  </si>
  <si>
    <t>99101040020400500000</t>
  </si>
  <si>
    <t>99101040020400500200</t>
  </si>
  <si>
    <t>99101040020400500210</t>
  </si>
  <si>
    <t>99101040020400500211</t>
  </si>
  <si>
    <t>99101040020400500213</t>
  </si>
  <si>
    <t>99101040020400500220</t>
  </si>
  <si>
    <t>99101040020400500221</t>
  </si>
  <si>
    <t>99101040020400500223</t>
  </si>
  <si>
    <t>99101040020400500225</t>
  </si>
  <si>
    <t>99101040020400500226</t>
  </si>
  <si>
    <t>99101040020400500290</t>
  </si>
  <si>
    <t>99101040020400500300</t>
  </si>
  <si>
    <t>99101040020400500340</t>
  </si>
  <si>
    <t>99101110000000000000</t>
  </si>
  <si>
    <t>99101110700500000000</t>
  </si>
  <si>
    <t>99101110700500013000</t>
  </si>
  <si>
    <t>99101110700500013200</t>
  </si>
  <si>
    <t>99101130000000000000</t>
  </si>
  <si>
    <t>99101130029900000000</t>
  </si>
  <si>
    <t>99101130029900001000</t>
  </si>
  <si>
    <t>99101130029900001200</t>
  </si>
  <si>
    <t>99101130029900001220</t>
  </si>
  <si>
    <t>99101130029900001223</t>
  </si>
  <si>
    <t>99101130920300000000</t>
  </si>
  <si>
    <t>99101130920300500000</t>
  </si>
  <si>
    <t>99101130920300500200</t>
  </si>
  <si>
    <t>99101130920300500290</t>
  </si>
  <si>
    <t>99102000000000000000</t>
  </si>
  <si>
    <t>99102030000000000000</t>
  </si>
  <si>
    <t>99102030013600000000</t>
  </si>
  <si>
    <t>99102030013600500000</t>
  </si>
  <si>
    <t>99102030013600500200</t>
  </si>
  <si>
    <t>99102030013600500210</t>
  </si>
  <si>
    <t>99102030013600500211</t>
  </si>
  <si>
    <t>99102030013600500213</t>
  </si>
  <si>
    <t>99102030013600500220</t>
  </si>
  <si>
    <t>99102030013600500225</t>
  </si>
  <si>
    <t>99102030013600500300</t>
  </si>
  <si>
    <t>99102030013600500340</t>
  </si>
  <si>
    <t>99104000000000000000</t>
  </si>
  <si>
    <t>99104090000000000000</t>
  </si>
  <si>
    <t>99104096000200000000</t>
  </si>
  <si>
    <t>99104096000200500000</t>
  </si>
  <si>
    <t>99104096000200500200</t>
  </si>
  <si>
    <t>99104096000200500220</t>
  </si>
  <si>
    <t>99104096000200500225</t>
  </si>
  <si>
    <t>99105000000000000000</t>
  </si>
  <si>
    <t>99105010000000000000</t>
  </si>
  <si>
    <t>99105013500300000000</t>
  </si>
  <si>
    <t>99105013500300500000</t>
  </si>
  <si>
    <t>99105013500300500200</t>
  </si>
  <si>
    <t>99105013500300500220</t>
  </si>
  <si>
    <t>99105013500300500226</t>
  </si>
  <si>
    <t>99105020000000000000</t>
  </si>
  <si>
    <t>99105027950200000000</t>
  </si>
  <si>
    <t>99105027950200500000</t>
  </si>
  <si>
    <t>99105027950200500200</t>
  </si>
  <si>
    <t>99105027950200500220</t>
  </si>
  <si>
    <t>99105027950200500226</t>
  </si>
  <si>
    <t>99105030000000000000</t>
  </si>
  <si>
    <t>99105036000100500000</t>
  </si>
  <si>
    <t>99105036000100500200</t>
  </si>
  <si>
    <t>99105036000100500220</t>
  </si>
  <si>
    <t>99105036000100500223</t>
  </si>
  <si>
    <t>99105036000100500225</t>
  </si>
  <si>
    <t>99105036000100500226</t>
  </si>
  <si>
    <t>99108000000000000000</t>
  </si>
  <si>
    <t>99108010000000000000</t>
  </si>
  <si>
    <t>99108014409900000000</t>
  </si>
  <si>
    <t>99108014409900001000</t>
  </si>
  <si>
    <t>99108014409900001200</t>
  </si>
  <si>
    <t>99108014409900001210</t>
  </si>
  <si>
    <t>99108014409900001211</t>
  </si>
  <si>
    <t>99108014409900001213</t>
  </si>
  <si>
    <t>99108014409900001220</t>
  </si>
  <si>
    <t>99108014409900001223</t>
  </si>
  <si>
    <t>99108014409900001225</t>
  </si>
  <si>
    <t>99108014409900001226</t>
  </si>
  <si>
    <t>99108014409900001290</t>
  </si>
  <si>
    <t>99108014409900001300</t>
  </si>
  <si>
    <t>99108014409900001310</t>
  </si>
  <si>
    <t>99108014409900001340</t>
  </si>
  <si>
    <t>99110000000000000000</t>
  </si>
  <si>
    <t>99110010000000000000</t>
  </si>
  <si>
    <t>99110014910100000000</t>
  </si>
  <si>
    <t>99110014910100005000</t>
  </si>
  <si>
    <t>99110014910100005200</t>
  </si>
  <si>
    <t>99110014910100005260</t>
  </si>
  <si>
    <t>99110014910100005263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</si>
  <si>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</si>
  <si>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</si>
  <si>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Межбюджетные трансферты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</si>
  <si>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</si>
  <si>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</si>
  <si>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</si>
  <si>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</si>
  <si>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</si>
  <si>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Оплата работ, услуг</t>
  </si>
  <si>
    <t xml:space="preserve">  Услуги связи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</si>
  <si>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</si>
  <si>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</si>
  <si>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</si>
  <si>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</si>
  <si>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</si>
  <si>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</si>
  <si>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Резервные фонды</t>
  </si>
  <si>
    <t xml:space="preserve">  Другие общегосударственные вопросы</t>
  </si>
  <si>
    <t xml:space="preserve">  Выполнение других обязательств государства</t>
  </si>
  <si>
    <t xml:space="preserve">  НАЦИОНАЛЬНАЯ ОБОРОНА</t>
  </si>
  <si>
    <t xml:space="preserve">  Мобилизационная и вневойсковая подготовка</t>
  </si>
  <si>
    <t xml:space="preserve">  Осуществление первичного воинского учета на территориях, где отсутствуют военные комиссариаты</t>
  </si>
  <si>
    <t xml:space="preserve">  НАЦИОНАЛЬНАЯ ЭКОНОМИКА</t>
  </si>
  <si>
    <t xml:space="preserve">  Дорожное хозяйство (дорожные фонды)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</si>
  <si>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</si>
  <si>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</si>
  <si>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</si>
  <si>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</si>
  <si>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КУЛЬТУРА, КИНЕМАТОГРАФИЯ</t>
  </si>
  <si>
    <t xml:space="preserve">  Культура</t>
  </si>
  <si>
    <t xml:space="preserve">  Увеличение стоимости основных средств</t>
  </si>
  <si>
    <t xml:space="preserve">  СОЦИАЛЬНАЯ ПОЛИТИКА</t>
  </si>
  <si>
    <t xml:space="preserve">  Пенсионное обеспечение</t>
  </si>
  <si>
    <t xml:space="preserve">  Социальное обеспечение</t>
  </si>
  <si>
    <t xml:space="preserve">  Пенсии, пособия, выплачиваемые организациями сектора государственного управления</t>
  </si>
  <si>
    <t>99110600000000000000</t>
  </si>
  <si>
    <t>99110800000000000000</t>
  </si>
  <si>
    <t>99111109000000000120</t>
  </si>
  <si>
    <t>99111109040000000120</t>
  </si>
  <si>
    <t>99111109045100000120</t>
  </si>
  <si>
    <t>99111300000000000000</t>
  </si>
  <si>
    <t>99111301000000000130</t>
  </si>
  <si>
    <t>99111301990000000130</t>
  </si>
  <si>
    <t>99111700000000000000</t>
  </si>
  <si>
    <t>99111705000000000180</t>
  </si>
  <si>
    <t>99111705050100000180</t>
  </si>
  <si>
    <t>99120000000000000000</t>
  </si>
  <si>
    <t>99120200000000000000</t>
  </si>
  <si>
    <t>99120201000000000151</t>
  </si>
  <si>
    <t>99120201001000000151</t>
  </si>
  <si>
    <t>99120201001100000151</t>
  </si>
  <si>
    <t>99120201003000000151</t>
  </si>
  <si>
    <t>99120201003100000151</t>
  </si>
  <si>
    <t>99120203000000000151</t>
  </si>
  <si>
    <t>99120203015000000151</t>
  </si>
  <si>
    <t>99120203015100000151</t>
  </si>
  <si>
    <t>77400520</t>
  </si>
  <si>
    <t>Выполнение функций органами местного самоуправления</t>
  </si>
  <si>
    <t>Прочие выплаты</t>
  </si>
  <si>
    <t>99101040020400500212</t>
  </si>
  <si>
    <t>Резервные фонды местных администраций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</si>
  <si>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</si>
  <si>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</si>
  <si>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</si>
  <si>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</si>
  <si>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</si>
  <si>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  Доходы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</si>
  <si>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 xml:space="preserve">  Прочие доходы от оказания платных услуг (работ) получателями средств бюджетов муниципальных районов</t>
  </si>
  <si>
    <t>Транспортные услуги</t>
  </si>
  <si>
    <t>99101040020400500222</t>
  </si>
  <si>
    <t>В.И.Плотников</t>
  </si>
  <si>
    <t>18210102010010000110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</si>
  <si>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</si>
  <si>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18210102000010000110</t>
  </si>
  <si>
    <t>18210102010011000110</t>
  </si>
  <si>
    <t>18210503010011000110</t>
  </si>
  <si>
    <t xml:space="preserve">18210503000000000110 </t>
  </si>
  <si>
    <t>18210500000000000110</t>
  </si>
  <si>
    <t>18210601030100000110</t>
  </si>
  <si>
    <t>18210601030101000110</t>
  </si>
  <si>
    <t>18210601030102000110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</si>
  <si>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</si>
  <si>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18210606013101000110</t>
  </si>
  <si>
    <t>18210606023101000110</t>
  </si>
  <si>
    <t>18210606020000000110</t>
  </si>
  <si>
    <t>18210606000000000110</t>
  </si>
  <si>
    <t>99110804020011000110</t>
  </si>
  <si>
    <t>99110804020000000110</t>
  </si>
  <si>
    <t>91911105013100000120</t>
  </si>
  <si>
    <t>91911105010000000120</t>
  </si>
  <si>
    <t>91911105000000000120</t>
  </si>
  <si>
    <t>91911100000000000000</t>
  </si>
  <si>
    <t>99111105035100000120</t>
  </si>
  <si>
    <t>99111105035000000120</t>
  </si>
  <si>
    <t>99111301995100000130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</si>
  <si>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</si>
  <si>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</si>
  <si>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Муниципальная целевая программа развития общественной инфраструктуры в сельских поселениях</t>
  </si>
  <si>
    <t>99101020020300500212</t>
  </si>
  <si>
    <t>Увеличение стоимости основных средств</t>
  </si>
  <si>
    <t>99101040020400500310</t>
  </si>
  <si>
    <t>99101110700500013226</t>
  </si>
  <si>
    <t>99102030013600500222</t>
  </si>
  <si>
    <t>99102030013600500310</t>
  </si>
  <si>
    <t>991030000000000000000</t>
  </si>
  <si>
    <t>991031000000000000000</t>
  </si>
  <si>
    <t>Национальная безопасность и правоохранительная деятельность</t>
  </si>
  <si>
    <t>Обеспечение национальной безопасности</t>
  </si>
  <si>
    <t>991031024700000000000</t>
  </si>
  <si>
    <t>Реализация других функций, связанных с обеспечением национальной безопасности и правоохранительной деятельности</t>
  </si>
  <si>
    <t>991031024700005000000</t>
  </si>
  <si>
    <t>Прочие услуги</t>
  </si>
  <si>
    <t>991031024700005000226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</si>
  <si>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</si>
  <si>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99114000000000000000</t>
  </si>
  <si>
    <t xml:space="preserve">  Прочие межбюджетные трансферты общего характера</t>
  </si>
  <si>
    <t>99114030000000000000</t>
  </si>
  <si>
    <t>99114033380100000000</t>
  </si>
  <si>
    <t>99114033380100500000</t>
  </si>
  <si>
    <t>99114033380100500200</t>
  </si>
  <si>
    <t xml:space="preserve">  Безвозмездные перечисления бюджетам</t>
  </si>
  <si>
    <t>99114033380100500250</t>
  </si>
  <si>
    <t xml:space="preserve">  Перечисления другим бюджетам бюджетной системы Российской Федерации</t>
  </si>
  <si>
    <t>99114033380100500251</t>
  </si>
  <si>
    <t>99108014409900001222</t>
  </si>
  <si>
    <t>18210606013102000110</t>
  </si>
  <si>
    <t>на 01 апреля 2013 г.</t>
  </si>
  <si>
    <t>99105023510500500226</t>
  </si>
  <si>
    <t>99105023510500500222</t>
  </si>
  <si>
    <t>99105023510500500220</t>
  </si>
  <si>
    <t>99105023510500500000</t>
  </si>
  <si>
    <t>99105023510500000000</t>
  </si>
  <si>
    <t>Прочие работы,услуги</t>
  </si>
  <si>
    <t>Оплата работ,услуг</t>
  </si>
  <si>
    <t xml:space="preserve"> Межбюджетные трансферты</t>
  </si>
  <si>
    <t>Прочие мероприятия в области коммунального хозяйства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</si>
  <si>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 занимающихся частной практикой</t>
  </si>
  <si>
    <t>" 01 " апреля  2013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</si>
</sst>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49" fontId="4" fillId="0" borderId="15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6" fillId="0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4" fillId="0" borderId="11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NumberFormat="1" applyFont="1" applyBorder="1" applyAlignment="1">
      <alignment horizontal="left" wrapText="1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4" fillId="0" borderId="23" xfId="0" applyFont="1" applyBorder="1" applyAlignment="1">
      <alignment/>
    </xf>
    <xf numFmtId="49" fontId="0" fillId="0" borderId="23" xfId="0" applyNumberFormat="1" applyBorder="1" applyAlignment="1">
      <alignment/>
    </xf>
    <xf numFmtId="49" fontId="0" fillId="0" borderId="0" xfId="0" applyNumberFormat="1" applyAlignment="1">
      <alignment/>
    </xf>
    <xf numFmtId="0" fontId="24" fillId="0" borderId="0" xfId="0" applyFont="1" applyBorder="1" applyAlignment="1">
      <alignment/>
    </xf>
    <xf numFmtId="49" fontId="24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1" xfId="42" applyNumberFormat="1" applyFont="1" applyBorder="1" applyAlignment="1" applyProtection="1">
      <alignment horizontal="center"/>
      <protection/>
    </xf>
    <xf numFmtId="0" fontId="26" fillId="0" borderId="0" xfId="0" applyFont="1" applyAlignment="1">
      <alignment horizontal="right"/>
    </xf>
    <xf numFmtId="49" fontId="26" fillId="0" borderId="0" xfId="0" applyNumberFormat="1" applyFont="1" applyBorder="1" applyAlignment="1">
      <alignment horizontal="centerContinuous"/>
    </xf>
    <xf numFmtId="0" fontId="2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0" fillId="0" borderId="25" xfId="0" applyNumberFormat="1" applyFont="1" applyFill="1" applyBorder="1" applyAlignment="1">
      <alignment horizontal="left" wrapText="1"/>
    </xf>
    <xf numFmtId="0" fontId="0" fillId="0" borderId="26" xfId="0" applyNumberFormat="1" applyFont="1" applyFill="1" applyBorder="1" applyAlignment="1">
      <alignment horizontal="center" shrinkToFit="1"/>
    </xf>
    <xf numFmtId="1" fontId="0" fillId="0" borderId="19" xfId="0" applyNumberFormat="1" applyFont="1" applyFill="1" applyBorder="1" applyAlignment="1">
      <alignment horizontal="center"/>
    </xf>
    <xf numFmtId="175" fontId="0" fillId="0" borderId="19" xfId="0" applyNumberFormat="1" applyFont="1" applyFill="1" applyBorder="1" applyAlignment="1">
      <alignment horizontal="right" shrinkToFit="1"/>
    </xf>
    <xf numFmtId="175" fontId="0" fillId="0" borderId="27" xfId="0" applyNumberFormat="1" applyFont="1" applyFill="1" applyBorder="1" applyAlignment="1">
      <alignment horizontal="right" shrinkToFit="1"/>
    </xf>
    <xf numFmtId="0" fontId="0" fillId="0" borderId="20" xfId="0" applyNumberFormat="1" applyFont="1" applyFill="1" applyBorder="1" applyAlignment="1">
      <alignment horizontal="left" wrapText="1"/>
    </xf>
    <xf numFmtId="0" fontId="0" fillId="0" borderId="28" xfId="0" applyNumberFormat="1" applyFont="1" applyFill="1" applyBorder="1" applyAlignment="1">
      <alignment horizontal="center" shrinkToFit="1"/>
    </xf>
    <xf numFmtId="1" fontId="0" fillId="0" borderId="18" xfId="0" applyNumberFormat="1" applyFont="1" applyFill="1" applyBorder="1" applyAlignment="1">
      <alignment horizontal="center"/>
    </xf>
    <xf numFmtId="175" fontId="0" fillId="0" borderId="18" xfId="0" applyNumberFormat="1" applyFont="1" applyFill="1" applyBorder="1" applyAlignment="1">
      <alignment horizontal="right" shrinkToFit="1"/>
    </xf>
    <xf numFmtId="175" fontId="0" fillId="0" borderId="29" xfId="0" applyNumberFormat="1" applyFont="1" applyFill="1" applyBorder="1" applyAlignment="1">
      <alignment horizontal="right" shrinkToFit="1"/>
    </xf>
    <xf numFmtId="49" fontId="0" fillId="0" borderId="30" xfId="0" applyNumberFormat="1" applyFont="1" applyFill="1" applyBorder="1" applyAlignment="1">
      <alignment horizontal="center" shrinkToFit="1"/>
    </xf>
    <xf numFmtId="49" fontId="0" fillId="0" borderId="31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right" shrinkToFit="1"/>
    </xf>
    <xf numFmtId="4" fontId="0" fillId="0" borderId="32" xfId="0" applyNumberFormat="1" applyFont="1" applyFill="1" applyBorder="1" applyAlignment="1">
      <alignment horizontal="right" shrinkToFit="1"/>
    </xf>
    <xf numFmtId="0" fontId="0" fillId="0" borderId="20" xfId="0" applyNumberFormat="1" applyFont="1" applyFill="1" applyBorder="1" applyAlignment="1">
      <alignment horizontal="left" wrapText="1" indent="2"/>
    </xf>
    <xf numFmtId="49" fontId="0" fillId="0" borderId="33" xfId="0" applyNumberFormat="1" applyFont="1" applyFill="1" applyBorder="1" applyAlignment="1">
      <alignment horizontal="center" shrinkToFit="1"/>
    </xf>
    <xf numFmtId="49" fontId="0" fillId="0" borderId="16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right" shrinkToFit="1"/>
    </xf>
    <xf numFmtId="4" fontId="0" fillId="0" borderId="34" xfId="0" applyNumberFormat="1" applyFont="1" applyFill="1" applyBorder="1" applyAlignment="1">
      <alignment horizontal="right" shrinkToFit="1"/>
    </xf>
    <xf numFmtId="49" fontId="0" fillId="0" borderId="19" xfId="0" applyNumberFormat="1" applyFont="1" applyFill="1" applyBorder="1" applyAlignment="1">
      <alignment horizontal="center" shrinkToFit="1"/>
    </xf>
    <xf numFmtId="49" fontId="0" fillId="0" borderId="19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right" shrinkToFit="1"/>
    </xf>
    <xf numFmtId="49" fontId="0" fillId="0" borderId="35" xfId="0" applyNumberFormat="1" applyFont="1" applyFill="1" applyBorder="1" applyAlignment="1">
      <alignment horizontal="center" shrinkToFit="1"/>
    </xf>
    <xf numFmtId="4" fontId="0" fillId="0" borderId="20" xfId="0" applyNumberFormat="1" applyFont="1" applyFill="1" applyBorder="1" applyAlignment="1">
      <alignment horizontal="right" shrinkToFit="1"/>
    </xf>
    <xf numFmtId="0" fontId="0" fillId="0" borderId="36" xfId="0" applyNumberFormat="1" applyFont="1" applyFill="1" applyBorder="1" applyAlignment="1">
      <alignment horizontal="left" wrapText="1"/>
    </xf>
    <xf numFmtId="1" fontId="0" fillId="0" borderId="37" xfId="0" applyNumberFormat="1" applyFont="1" applyFill="1" applyBorder="1" applyAlignment="1">
      <alignment horizontal="center" shrinkToFit="1"/>
    </xf>
    <xf numFmtId="1" fontId="0" fillId="0" borderId="38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right" shrinkToFit="1"/>
    </xf>
    <xf numFmtId="0" fontId="0" fillId="0" borderId="39" xfId="0" applyNumberFormat="1" applyFont="1" applyFill="1" applyBorder="1" applyAlignment="1">
      <alignment wrapText="1"/>
    </xf>
    <xf numFmtId="0" fontId="0" fillId="0" borderId="20" xfId="0" applyNumberFormat="1" applyFont="1" applyFill="1" applyBorder="1" applyAlignment="1">
      <alignment wrapText="1"/>
    </xf>
    <xf numFmtId="0" fontId="0" fillId="0" borderId="19" xfId="0" applyNumberFormat="1" applyFont="1" applyFill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left" wrapText="1"/>
    </xf>
    <xf numFmtId="49" fontId="0" fillId="0" borderId="41" xfId="0" applyNumberFormat="1" applyFont="1" applyFill="1" applyBorder="1" applyAlignment="1">
      <alignment horizontal="center" wrapText="1"/>
    </xf>
    <xf numFmtId="4" fontId="0" fillId="0" borderId="27" xfId="0" applyNumberFormat="1" applyFont="1" applyFill="1" applyBorder="1" applyAlignment="1">
      <alignment horizontal="right" shrinkToFit="1"/>
    </xf>
    <xf numFmtId="0" fontId="0" fillId="0" borderId="42" xfId="0" applyFont="1" applyFill="1" applyBorder="1" applyAlignment="1">
      <alignment horizontal="left" wrapText="1"/>
    </xf>
    <xf numFmtId="1" fontId="0" fillId="0" borderId="28" xfId="0" applyNumberFormat="1" applyFont="1" applyFill="1" applyBorder="1" applyAlignment="1">
      <alignment horizontal="center" shrinkToFit="1"/>
    </xf>
    <xf numFmtId="4" fontId="0" fillId="0" borderId="18" xfId="0" applyNumberFormat="1" applyFont="1" applyFill="1" applyBorder="1" applyAlignment="1">
      <alignment horizontal="right" shrinkToFit="1"/>
    </xf>
    <xf numFmtId="0" fontId="0" fillId="0" borderId="43" xfId="0" applyNumberFormat="1" applyFont="1" applyFill="1" applyBorder="1" applyAlignment="1">
      <alignment horizontal="left" wrapText="1" indent="2"/>
    </xf>
    <xf numFmtId="49" fontId="0" fillId="0" borderId="31" xfId="0" applyNumberFormat="1" applyFont="1" applyFill="1" applyBorder="1" applyAlignment="1">
      <alignment horizontal="center" shrinkToFit="1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49" fontId="0" fillId="0" borderId="44" xfId="0" applyNumberFormat="1" applyFont="1" applyBorder="1" applyAlignment="1">
      <alignment horizontal="center" vertical="center" shrinkToFit="1"/>
    </xf>
    <xf numFmtId="0" fontId="0" fillId="0" borderId="25" xfId="0" applyNumberFormat="1" applyFont="1" applyBorder="1" applyAlignment="1">
      <alignment horizontal="left" wrapText="1"/>
    </xf>
    <xf numFmtId="0" fontId="0" fillId="0" borderId="26" xfId="0" applyNumberFormat="1" applyFont="1" applyBorder="1" applyAlignment="1">
      <alignment horizontal="center" vertical="center" shrinkToFit="1"/>
    </xf>
    <xf numFmtId="1" fontId="0" fillId="0" borderId="19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left" wrapText="1"/>
    </xf>
    <xf numFmtId="0" fontId="0" fillId="0" borderId="30" xfId="0" applyNumberFormat="1" applyFont="1" applyBorder="1" applyAlignment="1">
      <alignment horizontal="center" vertical="center" shrinkToFit="1"/>
    </xf>
    <xf numFmtId="49" fontId="0" fillId="0" borderId="31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31" xfId="0" applyBorder="1" applyAlignment="1">
      <alignment vertical="center" wrapText="1" shrinkToFi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175" fontId="0" fillId="0" borderId="19" xfId="0" applyNumberFormat="1" applyFont="1" applyFill="1" applyBorder="1" applyAlignment="1">
      <alignment horizontal="right" vertical="center" shrinkToFit="1"/>
    </xf>
    <xf numFmtId="175" fontId="0" fillId="0" borderId="27" xfId="0" applyNumberFormat="1" applyFont="1" applyFill="1" applyBorder="1" applyAlignment="1">
      <alignment horizontal="right" vertical="center" shrinkToFit="1"/>
    </xf>
    <xf numFmtId="175" fontId="0" fillId="0" borderId="31" xfId="0" applyNumberFormat="1" applyFont="1" applyFill="1" applyBorder="1" applyAlignment="1">
      <alignment horizontal="right" vertical="center" shrinkToFit="1"/>
    </xf>
    <xf numFmtId="175" fontId="0" fillId="0" borderId="32" xfId="0" applyNumberFormat="1" applyFont="1" applyFill="1" applyBorder="1" applyAlignment="1">
      <alignment horizontal="center" vertical="center" shrinkToFit="1"/>
    </xf>
    <xf numFmtId="175" fontId="0" fillId="0" borderId="32" xfId="0" applyNumberFormat="1" applyFont="1" applyFill="1" applyBorder="1" applyAlignment="1">
      <alignment horizontal="right" vertic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2:J66"/>
  <sheetViews>
    <sheetView tabSelected="1" view="pageBreakPreview" zoomScaleSheetLayoutView="100" zoomScalePageLayoutView="0" workbookViewId="0" topLeftCell="A1">
      <selection activeCell="E18" sqref="E18"/>
    </sheetView>
  </sheetViews>
  <sheetFormatPr defaultColWidth="9.00390625" defaultRowHeight="12.75"/>
  <cols>
    <col min="1" max="1" width="30.00390625" style="0" customWidth="1"/>
    <col min="2" max="2" width="5.75390625" style="0" customWidth="1"/>
    <col min="3" max="3" width="22.75390625" style="0" customWidth="1"/>
    <col min="4" max="4" width="17.75390625" style="0" customWidth="1"/>
    <col min="5" max="5" width="15.875" style="0" customWidth="1"/>
    <col min="6" max="6" width="15.75390625" style="0" customWidth="1"/>
    <col min="7" max="8" width="0.74609375" style="0" customWidth="1"/>
  </cols>
  <sheetData>
    <row r="1" s="19" customFormat="1" ht="12.75"/>
    <row r="2" spans="1:8" s="77" customFormat="1" ht="13.5" customHeight="1">
      <c r="A2" s="17" t="s">
        <v>50</v>
      </c>
      <c r="B2" s="17"/>
      <c r="C2" s="8"/>
      <c r="D2" s="8"/>
      <c r="E2" s="8"/>
      <c r="F2" s="2"/>
      <c r="G2" s="75"/>
      <c r="H2" s="76"/>
    </row>
    <row r="3" spans="1:8" s="77" customFormat="1" ht="13.5" customHeight="1" thickBot="1">
      <c r="A3" s="17"/>
      <c r="B3" s="17"/>
      <c r="C3" s="8"/>
      <c r="D3" s="8"/>
      <c r="E3" s="8"/>
      <c r="F3" s="15" t="s">
        <v>35</v>
      </c>
      <c r="G3" s="75"/>
      <c r="H3" s="76"/>
    </row>
    <row r="4" spans="1:8" s="77" customFormat="1" ht="13.5" customHeight="1">
      <c r="A4"/>
      <c r="B4" s="7"/>
      <c r="C4"/>
      <c r="D4"/>
      <c r="E4" s="56" t="s">
        <v>75</v>
      </c>
      <c r="F4" s="11" t="s">
        <v>47</v>
      </c>
      <c r="G4" s="75"/>
      <c r="H4" s="76"/>
    </row>
    <row r="5" spans="1:8" s="77" customFormat="1" ht="13.5" customHeight="1">
      <c r="A5" s="49"/>
      <c r="B5" s="49" t="s">
        <v>337</v>
      </c>
      <c r="C5" s="49"/>
      <c r="D5" s="49"/>
      <c r="E5" s="56" t="s">
        <v>48</v>
      </c>
      <c r="F5" s="72">
        <v>41365</v>
      </c>
      <c r="G5" s="75"/>
      <c r="H5" s="76"/>
    </row>
    <row r="6" spans="1:8" s="77" customFormat="1" ht="13.5" customHeight="1">
      <c r="A6" s="7" t="s">
        <v>59</v>
      </c>
      <c r="B6" s="7"/>
      <c r="C6" s="7"/>
      <c r="D6" s="6"/>
      <c r="E6" s="57" t="s">
        <v>55</v>
      </c>
      <c r="F6" s="73" t="s">
        <v>267</v>
      </c>
      <c r="G6" s="75"/>
      <c r="H6" s="76"/>
    </row>
    <row r="7" spans="1:8" s="77" customFormat="1" ht="26.25" customHeight="1">
      <c r="A7" s="7" t="s">
        <v>60</v>
      </c>
      <c r="B7" s="143" t="s">
        <v>92</v>
      </c>
      <c r="C7" s="143"/>
      <c r="D7" s="143"/>
      <c r="E7" s="57" t="s">
        <v>61</v>
      </c>
      <c r="F7" s="74" t="s">
        <v>95</v>
      </c>
      <c r="G7" s="75"/>
      <c r="H7" s="76"/>
    </row>
    <row r="8" spans="1:8" s="77" customFormat="1" ht="13.5" customHeight="1">
      <c r="A8" s="7" t="s">
        <v>49</v>
      </c>
      <c r="B8" s="7"/>
      <c r="C8" s="7"/>
      <c r="D8" s="6"/>
      <c r="E8" s="58" t="s">
        <v>62</v>
      </c>
      <c r="F8" s="50">
        <v>33219894001</v>
      </c>
      <c r="G8" s="75"/>
      <c r="H8" s="76"/>
    </row>
    <row r="9" spans="1:8" s="77" customFormat="1" ht="13.5" customHeight="1">
      <c r="A9" s="49" t="s">
        <v>74</v>
      </c>
      <c r="B9" s="7"/>
      <c r="C9" s="7"/>
      <c r="D9" s="6"/>
      <c r="E9" s="6"/>
      <c r="F9" s="20"/>
      <c r="G9" s="75"/>
      <c r="H9" s="76"/>
    </row>
    <row r="10" spans="1:8" s="77" customFormat="1" ht="13.5" customHeight="1" thickBot="1">
      <c r="A10" s="7" t="s">
        <v>73</v>
      </c>
      <c r="B10" s="7"/>
      <c r="C10" s="7"/>
      <c r="D10" s="6"/>
      <c r="E10" s="6"/>
      <c r="F10" s="12" t="s">
        <v>31</v>
      </c>
      <c r="G10" s="75"/>
      <c r="H10" s="76"/>
    </row>
    <row r="11" spans="1:8" ht="14.25" customHeight="1">
      <c r="A11" s="144" t="s">
        <v>43</v>
      </c>
      <c r="B11" s="144"/>
      <c r="C11" s="144"/>
      <c r="D11" s="144"/>
      <c r="E11" s="144"/>
      <c r="F11" s="144"/>
      <c r="G11" s="30"/>
      <c r="H11" s="30"/>
    </row>
    <row r="12" spans="1:8" ht="5.25" customHeight="1">
      <c r="A12" s="16"/>
      <c r="B12" s="16"/>
      <c r="C12" s="9"/>
      <c r="D12" s="10"/>
      <c r="E12" s="10"/>
      <c r="F12" s="10"/>
      <c r="G12" s="10"/>
      <c r="H12" s="10"/>
    </row>
    <row r="13" spans="1:6" ht="13.5" customHeight="1">
      <c r="A13" s="145" t="s">
        <v>36</v>
      </c>
      <c r="B13" s="145" t="s">
        <v>57</v>
      </c>
      <c r="C13" s="116" t="s">
        <v>65</v>
      </c>
      <c r="D13" s="150" t="s">
        <v>45</v>
      </c>
      <c r="E13" s="150" t="s">
        <v>46</v>
      </c>
      <c r="F13" s="145" t="s">
        <v>44</v>
      </c>
    </row>
    <row r="14" spans="1:6" ht="9.75" customHeight="1">
      <c r="A14" s="146"/>
      <c r="B14" s="148"/>
      <c r="C14" s="116" t="s">
        <v>66</v>
      </c>
      <c r="D14" s="151"/>
      <c r="E14" s="151"/>
      <c r="F14" s="148"/>
    </row>
    <row r="15" spans="1:6" ht="9.75" customHeight="1">
      <c r="A15" s="147"/>
      <c r="B15" s="149"/>
      <c r="C15" s="116" t="s">
        <v>64</v>
      </c>
      <c r="D15" s="152"/>
      <c r="E15" s="152"/>
      <c r="F15" s="149"/>
    </row>
    <row r="16" spans="1:6" ht="9.75" customHeight="1" thickBot="1">
      <c r="A16" s="117">
        <v>1</v>
      </c>
      <c r="B16" s="118">
        <v>2</v>
      </c>
      <c r="C16" s="118">
        <v>3</v>
      </c>
      <c r="D16" s="119" t="s">
        <v>32</v>
      </c>
      <c r="E16" s="119" t="s">
        <v>33</v>
      </c>
      <c r="F16" s="119" t="s">
        <v>37</v>
      </c>
    </row>
    <row r="17" spans="1:10" s="79" customFormat="1" ht="12.75">
      <c r="A17" s="120" t="s">
        <v>67</v>
      </c>
      <c r="B17" s="121" t="s">
        <v>78</v>
      </c>
      <c r="C17" s="87" t="s">
        <v>79</v>
      </c>
      <c r="D17" s="106">
        <f>D19+D56</f>
        <v>1806900</v>
      </c>
      <c r="E17" s="106">
        <f>E19+E56</f>
        <v>362364.20999999996</v>
      </c>
      <c r="F17" s="122">
        <f>D17-E17</f>
        <v>1444535.79</v>
      </c>
      <c r="G17" s="78"/>
      <c r="H17" s="78"/>
      <c r="I17" s="78"/>
      <c r="J17" s="78"/>
    </row>
    <row r="18" spans="1:10" s="79" customFormat="1" ht="12.75">
      <c r="A18" s="123" t="s">
        <v>77</v>
      </c>
      <c r="B18" s="124"/>
      <c r="C18" s="92"/>
      <c r="D18" s="125"/>
      <c r="E18" s="125"/>
      <c r="F18" s="122">
        <f aca="true" t="shared" si="0" ref="F18:F65">D18-E18</f>
        <v>0</v>
      </c>
      <c r="G18" s="78"/>
      <c r="H18" s="78"/>
      <c r="I18" s="78"/>
      <c r="J18" s="78"/>
    </row>
    <row r="19" spans="1:10" s="81" customFormat="1" ht="25.5">
      <c r="A19" s="126" t="s">
        <v>0</v>
      </c>
      <c r="B19" s="127" t="s">
        <v>78</v>
      </c>
      <c r="C19" s="96" t="s">
        <v>204</v>
      </c>
      <c r="D19" s="97">
        <f>D20+D24+D27+D37+D40+D49+D53:D53</f>
        <v>678600</v>
      </c>
      <c r="E19" s="97">
        <f>E20+E24+E27+E37+E40+E49+E53:E53</f>
        <v>85464.20999999999</v>
      </c>
      <c r="F19" s="122">
        <f t="shared" si="0"/>
        <v>593135.79</v>
      </c>
      <c r="G19" s="80"/>
      <c r="H19" s="80"/>
      <c r="I19" s="80"/>
      <c r="J19" s="80"/>
    </row>
    <row r="20" spans="1:10" s="81" customFormat="1" ht="25.5">
      <c r="A20" s="126" t="s">
        <v>1</v>
      </c>
      <c r="B20" s="127" t="s">
        <v>78</v>
      </c>
      <c r="C20" s="96" t="s">
        <v>284</v>
      </c>
      <c r="D20" s="97">
        <f>D21</f>
        <v>101200</v>
      </c>
      <c r="E20" s="97">
        <f>E21</f>
        <v>14178.74</v>
      </c>
      <c r="F20" s="122">
        <f t="shared" si="0"/>
        <v>87021.26</v>
      </c>
      <c r="G20" s="80"/>
      <c r="H20" s="80"/>
      <c r="I20" s="80"/>
      <c r="J20" s="80"/>
    </row>
    <row r="21" spans="1:10" s="81" customFormat="1" ht="92.25" customHeight="1">
      <c r="A21" s="126" t="s">
        <v>283</v>
      </c>
      <c r="B21" s="127" t="s">
        <v>78</v>
      </c>
      <c r="C21" s="96" t="s">
        <v>282</v>
      </c>
      <c r="D21" s="97">
        <f>D22</f>
        <v>101200</v>
      </c>
      <c r="E21" s="97">
        <f>E22</f>
        <v>14178.74</v>
      </c>
      <c r="F21" s="122">
        <f t="shared" si="0"/>
        <v>87021.26</v>
      </c>
      <c r="G21" s="80"/>
      <c r="H21" s="80"/>
      <c r="I21" s="80"/>
      <c r="J21" s="80"/>
    </row>
    <row r="22" spans="1:10" s="81" customFormat="1" ht="165" customHeight="1">
      <c r="A22" s="126" t="s">
        <v>347</v>
      </c>
      <c r="B22" s="127" t="s">
        <v>78</v>
      </c>
      <c r="C22" s="96" t="s">
        <v>285</v>
      </c>
      <c r="D22" s="97">
        <v>101200</v>
      </c>
      <c r="E22" s="97">
        <v>14178.74</v>
      </c>
      <c r="F22" s="122">
        <f t="shared" si="0"/>
        <v>87021.26</v>
      </c>
      <c r="G22" s="80"/>
      <c r="H22" s="80"/>
      <c r="I22" s="80"/>
      <c r="J22" s="80"/>
    </row>
    <row r="23" spans="1:10" s="81" customFormat="1" ht="10.5" customHeight="1">
      <c r="A23" s="126"/>
      <c r="B23" s="127"/>
      <c r="C23" s="96"/>
      <c r="D23" s="97"/>
      <c r="E23" s="97"/>
      <c r="F23" s="122"/>
      <c r="G23" s="80"/>
      <c r="H23" s="80"/>
      <c r="I23" s="80"/>
      <c r="J23" s="80"/>
    </row>
    <row r="24" spans="1:10" s="81" customFormat="1" ht="25.5">
      <c r="A24" s="126" t="s">
        <v>2</v>
      </c>
      <c r="B24" s="127" t="s">
        <v>78</v>
      </c>
      <c r="C24" s="96" t="s">
        <v>288</v>
      </c>
      <c r="D24" s="97">
        <f>D25</f>
        <v>3600</v>
      </c>
      <c r="E24" s="97">
        <f>E25</f>
        <v>1775</v>
      </c>
      <c r="F24" s="122">
        <f t="shared" si="0"/>
        <v>1825</v>
      </c>
      <c r="G24" s="80"/>
      <c r="H24" s="80"/>
      <c r="I24" s="80"/>
      <c r="J24" s="80"/>
    </row>
    <row r="25" spans="1:10" s="81" customFormat="1" ht="25.5">
      <c r="A25" s="126" t="s">
        <v>3</v>
      </c>
      <c r="B25" s="127" t="s">
        <v>78</v>
      </c>
      <c r="C25" s="96" t="s">
        <v>287</v>
      </c>
      <c r="D25" s="97">
        <f>D26</f>
        <v>3600</v>
      </c>
      <c r="E25" s="97">
        <f>E26</f>
        <v>1775</v>
      </c>
      <c r="F25" s="122">
        <f t="shared" si="0"/>
        <v>1825</v>
      </c>
      <c r="G25" s="80"/>
      <c r="H25" s="80"/>
      <c r="I25" s="80"/>
      <c r="J25" s="80"/>
    </row>
    <row r="26" spans="1:10" s="81" customFormat="1" ht="25.5">
      <c r="A26" s="126" t="s">
        <v>3</v>
      </c>
      <c r="B26" s="127" t="s">
        <v>78</v>
      </c>
      <c r="C26" s="96" t="s">
        <v>286</v>
      </c>
      <c r="D26" s="97">
        <v>3600</v>
      </c>
      <c r="E26" s="97">
        <v>1775</v>
      </c>
      <c r="F26" s="122">
        <f t="shared" si="0"/>
        <v>1825</v>
      </c>
      <c r="G26" s="80"/>
      <c r="H26" s="80"/>
      <c r="I26" s="80"/>
      <c r="J26" s="80"/>
    </row>
    <row r="27" spans="1:10" s="81" customFormat="1" ht="12.75">
      <c r="A27" s="126" t="s">
        <v>4</v>
      </c>
      <c r="B27" s="127" t="s">
        <v>78</v>
      </c>
      <c r="C27" s="96" t="s">
        <v>246</v>
      </c>
      <c r="D27" s="97">
        <f>D28+D31</f>
        <v>170000</v>
      </c>
      <c r="E27" s="97">
        <f>E28+E31</f>
        <v>8032.73</v>
      </c>
      <c r="F27" s="122">
        <f t="shared" si="0"/>
        <v>161967.27</v>
      </c>
      <c r="G27" s="80"/>
      <c r="H27" s="80"/>
      <c r="I27" s="80"/>
      <c r="J27" s="80"/>
    </row>
    <row r="28" spans="1:10" s="81" customFormat="1" ht="25.5">
      <c r="A28" s="126" t="s">
        <v>5</v>
      </c>
      <c r="B28" s="127" t="s">
        <v>78</v>
      </c>
      <c r="C28" s="96" t="s">
        <v>289</v>
      </c>
      <c r="D28" s="97">
        <f>D29</f>
        <v>43800</v>
      </c>
      <c r="E28" s="97">
        <f>E29+E30</f>
        <v>3630.6</v>
      </c>
      <c r="F28" s="122">
        <f t="shared" si="0"/>
        <v>40169.4</v>
      </c>
      <c r="G28" s="80"/>
      <c r="H28" s="80"/>
      <c r="I28" s="80"/>
      <c r="J28" s="80"/>
    </row>
    <row r="29" spans="1:10" s="81" customFormat="1" ht="76.5">
      <c r="A29" s="126" t="s">
        <v>6</v>
      </c>
      <c r="B29" s="127" t="s">
        <v>78</v>
      </c>
      <c r="C29" s="96" t="s">
        <v>290</v>
      </c>
      <c r="D29" s="97">
        <v>43800</v>
      </c>
      <c r="E29" s="97">
        <v>3593.6</v>
      </c>
      <c r="F29" s="122">
        <f t="shared" si="0"/>
        <v>40206.4</v>
      </c>
      <c r="G29" s="80"/>
      <c r="H29" s="80"/>
      <c r="I29" s="80"/>
      <c r="J29" s="80"/>
    </row>
    <row r="30" spans="1:10" s="81" customFormat="1" ht="76.5">
      <c r="A30" s="126" t="s">
        <v>292</v>
      </c>
      <c r="B30" s="127"/>
      <c r="C30" s="96" t="s">
        <v>291</v>
      </c>
      <c r="D30" s="97">
        <v>0</v>
      </c>
      <c r="E30" s="97">
        <v>37</v>
      </c>
      <c r="F30" s="122">
        <f t="shared" si="0"/>
        <v>-37</v>
      </c>
      <c r="G30" s="80"/>
      <c r="H30" s="80"/>
      <c r="I30" s="80"/>
      <c r="J30" s="80"/>
    </row>
    <row r="31" spans="1:10" s="81" customFormat="1" ht="12.75">
      <c r="A31" s="126" t="s">
        <v>7</v>
      </c>
      <c r="B31" s="127" t="s">
        <v>78</v>
      </c>
      <c r="C31" s="96" t="s">
        <v>296</v>
      </c>
      <c r="D31" s="97">
        <f>D32+D35</f>
        <v>126200</v>
      </c>
      <c r="E31" s="97">
        <f>E32+E35</f>
        <v>4402.13</v>
      </c>
      <c r="F31" s="122">
        <f t="shared" si="0"/>
        <v>121797.87</v>
      </c>
      <c r="G31" s="80"/>
      <c r="H31" s="80"/>
      <c r="I31" s="80"/>
      <c r="J31" s="80"/>
    </row>
    <row r="32" spans="1:10" s="81" customFormat="1" ht="89.25">
      <c r="A32" s="126" t="s">
        <v>8</v>
      </c>
      <c r="B32" s="127" t="s">
        <v>78</v>
      </c>
      <c r="C32" s="96" t="s">
        <v>296</v>
      </c>
      <c r="D32" s="97">
        <f>D33+D34</f>
        <v>125900</v>
      </c>
      <c r="E32" s="97">
        <f>E33+E34</f>
        <v>4111.13</v>
      </c>
      <c r="F32" s="122">
        <f>D32-E32</f>
        <v>121788.87</v>
      </c>
      <c r="G32" s="80"/>
      <c r="H32" s="80"/>
      <c r="I32" s="80"/>
      <c r="J32" s="80"/>
    </row>
    <row r="33" spans="1:10" s="81" customFormat="1" ht="140.25">
      <c r="A33" s="126" t="s">
        <v>9</v>
      </c>
      <c r="B33" s="127" t="s">
        <v>78</v>
      </c>
      <c r="C33" s="96" t="s">
        <v>293</v>
      </c>
      <c r="D33" s="97">
        <v>125900</v>
      </c>
      <c r="E33" s="97">
        <v>4101.47</v>
      </c>
      <c r="F33" s="122">
        <f t="shared" si="0"/>
        <v>121798.53</v>
      </c>
      <c r="G33" s="80"/>
      <c r="H33" s="80"/>
      <c r="I33" s="80"/>
      <c r="J33" s="80"/>
    </row>
    <row r="34" spans="1:10" s="81" customFormat="1" ht="140.25">
      <c r="A34" s="126" t="s">
        <v>9</v>
      </c>
      <c r="B34" s="127" t="s">
        <v>78</v>
      </c>
      <c r="C34" s="96" t="s">
        <v>336</v>
      </c>
      <c r="D34" s="97">
        <v>0</v>
      </c>
      <c r="E34" s="97">
        <v>9.66</v>
      </c>
      <c r="F34" s="122">
        <f t="shared" si="0"/>
        <v>-9.66</v>
      </c>
      <c r="G34" s="80"/>
      <c r="H34" s="80"/>
      <c r="I34" s="80"/>
      <c r="J34" s="80"/>
    </row>
    <row r="35" spans="1:10" s="81" customFormat="1" ht="89.25">
      <c r="A35" s="126" t="s">
        <v>10</v>
      </c>
      <c r="B35" s="127" t="s">
        <v>78</v>
      </c>
      <c r="C35" s="96" t="s">
        <v>295</v>
      </c>
      <c r="D35" s="97">
        <f>D36</f>
        <v>300</v>
      </c>
      <c r="E35" s="97">
        <f>E36</f>
        <v>291</v>
      </c>
      <c r="F35" s="122">
        <f t="shared" si="0"/>
        <v>9</v>
      </c>
      <c r="G35" s="80"/>
      <c r="H35" s="80"/>
      <c r="I35" s="80"/>
      <c r="J35" s="80"/>
    </row>
    <row r="36" spans="1:10" s="81" customFormat="1" ht="140.25">
      <c r="A36" s="126" t="s">
        <v>11</v>
      </c>
      <c r="B36" s="127" t="s">
        <v>78</v>
      </c>
      <c r="C36" s="96" t="s">
        <v>294</v>
      </c>
      <c r="D36" s="97">
        <v>300</v>
      </c>
      <c r="E36" s="97">
        <v>291</v>
      </c>
      <c r="F36" s="122">
        <f t="shared" si="0"/>
        <v>9</v>
      </c>
      <c r="G36" s="80"/>
      <c r="H36" s="80"/>
      <c r="I36" s="80"/>
      <c r="J36" s="80"/>
    </row>
    <row r="37" spans="1:10" s="81" customFormat="1" ht="25.5">
      <c r="A37" s="126" t="s">
        <v>12</v>
      </c>
      <c r="B37" s="127" t="s">
        <v>78</v>
      </c>
      <c r="C37" s="96" t="s">
        <v>247</v>
      </c>
      <c r="D37" s="97">
        <f>D38</f>
        <v>3700</v>
      </c>
      <c r="E37" s="97">
        <f>E38</f>
        <v>3260</v>
      </c>
      <c r="F37" s="122">
        <f t="shared" si="0"/>
        <v>440</v>
      </c>
      <c r="G37" s="80"/>
      <c r="H37" s="80"/>
      <c r="I37" s="80"/>
      <c r="J37" s="80"/>
    </row>
    <row r="38" spans="1:10" s="81" customFormat="1" ht="89.25">
      <c r="A38" s="126" t="s">
        <v>13</v>
      </c>
      <c r="B38" s="127" t="s">
        <v>78</v>
      </c>
      <c r="C38" s="96" t="s">
        <v>298</v>
      </c>
      <c r="D38" s="97">
        <f>D39</f>
        <v>3700</v>
      </c>
      <c r="E38" s="97">
        <f>E39</f>
        <v>3260</v>
      </c>
      <c r="F38" s="122">
        <f t="shared" si="0"/>
        <v>440</v>
      </c>
      <c r="G38" s="80"/>
      <c r="H38" s="80"/>
      <c r="I38" s="80"/>
      <c r="J38" s="80"/>
    </row>
    <row r="39" spans="1:10" s="81" customFormat="1" ht="153">
      <c r="A39" s="126" t="s">
        <v>14</v>
      </c>
      <c r="B39" s="127" t="s">
        <v>78</v>
      </c>
      <c r="C39" s="96" t="s">
        <v>297</v>
      </c>
      <c r="D39" s="97">
        <v>3700</v>
      </c>
      <c r="E39" s="97">
        <v>3260</v>
      </c>
      <c r="F39" s="122">
        <f t="shared" si="0"/>
        <v>440</v>
      </c>
      <c r="G39" s="80"/>
      <c r="H39" s="80"/>
      <c r="I39" s="80"/>
      <c r="J39" s="80"/>
    </row>
    <row r="40" spans="1:10" s="81" customFormat="1" ht="89.25">
      <c r="A40" s="126" t="s">
        <v>15</v>
      </c>
      <c r="B40" s="127" t="s">
        <v>78</v>
      </c>
      <c r="C40" s="96" t="s">
        <v>302</v>
      </c>
      <c r="D40" s="97">
        <f>D41+D46</f>
        <v>375100</v>
      </c>
      <c r="E40" s="97">
        <f>E41+E46</f>
        <v>52707.74</v>
      </c>
      <c r="F40" s="122">
        <f t="shared" si="0"/>
        <v>322392.26</v>
      </c>
      <c r="G40" s="80"/>
      <c r="H40" s="80"/>
      <c r="I40" s="80"/>
      <c r="J40" s="80"/>
    </row>
    <row r="41" spans="1:10" s="81" customFormat="1" ht="153">
      <c r="A41" s="126" t="s">
        <v>272</v>
      </c>
      <c r="B41" s="127" t="s">
        <v>78</v>
      </c>
      <c r="C41" s="96" t="s">
        <v>301</v>
      </c>
      <c r="D41" s="97">
        <f>D42+D44</f>
        <v>366400</v>
      </c>
      <c r="E41" s="97">
        <f>E42+E44</f>
        <v>51018.02</v>
      </c>
      <c r="F41" s="122">
        <f t="shared" si="0"/>
        <v>315381.98</v>
      </c>
      <c r="G41" s="80"/>
      <c r="H41" s="80"/>
      <c r="I41" s="80"/>
      <c r="J41" s="80"/>
    </row>
    <row r="42" spans="1:10" s="81" customFormat="1" ht="127.5">
      <c r="A42" s="126" t="s">
        <v>16</v>
      </c>
      <c r="B42" s="127" t="s">
        <v>78</v>
      </c>
      <c r="C42" s="96" t="s">
        <v>300</v>
      </c>
      <c r="D42" s="97">
        <f>D43</f>
        <v>69500</v>
      </c>
      <c r="E42" s="97">
        <f>E43</f>
        <v>537.96</v>
      </c>
      <c r="F42" s="122">
        <f t="shared" si="0"/>
        <v>68962.04</v>
      </c>
      <c r="G42" s="80"/>
      <c r="H42" s="80"/>
      <c r="I42" s="80"/>
      <c r="J42" s="80"/>
    </row>
    <row r="43" spans="1:10" s="81" customFormat="1" ht="153">
      <c r="A43" s="126" t="s">
        <v>273</v>
      </c>
      <c r="B43" s="127" t="s">
        <v>78</v>
      </c>
      <c r="C43" s="96" t="s">
        <v>299</v>
      </c>
      <c r="D43" s="97">
        <v>69500</v>
      </c>
      <c r="E43" s="97">
        <v>537.96</v>
      </c>
      <c r="F43" s="122">
        <f t="shared" si="0"/>
        <v>68962.04</v>
      </c>
      <c r="G43" s="80"/>
      <c r="H43" s="80"/>
      <c r="I43" s="80"/>
      <c r="J43" s="80"/>
    </row>
    <row r="44" spans="1:10" s="81" customFormat="1" ht="140.25">
      <c r="A44" s="126" t="s">
        <v>274</v>
      </c>
      <c r="B44" s="127" t="s">
        <v>78</v>
      </c>
      <c r="C44" s="96" t="s">
        <v>304</v>
      </c>
      <c r="D44" s="97">
        <f>D45</f>
        <v>296900</v>
      </c>
      <c r="E44" s="97">
        <v>50480.06</v>
      </c>
      <c r="F44" s="122">
        <f t="shared" si="0"/>
        <v>246419.94</v>
      </c>
      <c r="G44" s="80"/>
      <c r="H44" s="80"/>
      <c r="I44" s="80"/>
      <c r="J44" s="80"/>
    </row>
    <row r="45" spans="1:10" s="81" customFormat="1" ht="114.75">
      <c r="A45" s="126" t="s">
        <v>277</v>
      </c>
      <c r="B45" s="127" t="s">
        <v>78</v>
      </c>
      <c r="C45" s="96" t="s">
        <v>303</v>
      </c>
      <c r="D45" s="97">
        <v>296900</v>
      </c>
      <c r="E45" s="97">
        <v>20000</v>
      </c>
      <c r="F45" s="122">
        <f t="shared" si="0"/>
        <v>276900</v>
      </c>
      <c r="G45" s="80"/>
      <c r="H45" s="80"/>
      <c r="I45" s="80"/>
      <c r="J45" s="80"/>
    </row>
    <row r="46" spans="1:10" s="81" customFormat="1" ht="165.75">
      <c r="A46" s="126" t="s">
        <v>275</v>
      </c>
      <c r="B46" s="127" t="s">
        <v>78</v>
      </c>
      <c r="C46" s="96" t="s">
        <v>248</v>
      </c>
      <c r="D46" s="97">
        <f>D47</f>
        <v>8700</v>
      </c>
      <c r="E46" s="97">
        <f>E47</f>
        <v>1689.72</v>
      </c>
      <c r="F46" s="122">
        <f t="shared" si="0"/>
        <v>7010.28</v>
      </c>
      <c r="G46" s="80"/>
      <c r="H46" s="80"/>
      <c r="I46" s="80"/>
      <c r="J46" s="80"/>
    </row>
    <row r="47" spans="1:10" s="81" customFormat="1" ht="165.75">
      <c r="A47" s="126" t="s">
        <v>276</v>
      </c>
      <c r="B47" s="127" t="s">
        <v>78</v>
      </c>
      <c r="C47" s="96" t="s">
        <v>249</v>
      </c>
      <c r="D47" s="97">
        <f>D48</f>
        <v>8700</v>
      </c>
      <c r="E47" s="97">
        <f>E48</f>
        <v>1689.72</v>
      </c>
      <c r="F47" s="122">
        <f t="shared" si="0"/>
        <v>7010.28</v>
      </c>
      <c r="G47" s="80"/>
      <c r="H47" s="80"/>
      <c r="I47" s="80"/>
      <c r="J47" s="80"/>
    </row>
    <row r="48" spans="1:10" s="81" customFormat="1" ht="140.25">
      <c r="A48" s="126" t="s">
        <v>17</v>
      </c>
      <c r="B48" s="127" t="s">
        <v>78</v>
      </c>
      <c r="C48" s="96" t="s">
        <v>250</v>
      </c>
      <c r="D48" s="97">
        <v>8700</v>
      </c>
      <c r="E48" s="97">
        <v>1689.72</v>
      </c>
      <c r="F48" s="122">
        <f t="shared" si="0"/>
        <v>7010.28</v>
      </c>
      <c r="G48" s="80"/>
      <c r="H48" s="80"/>
      <c r="I48" s="80"/>
      <c r="J48" s="80"/>
    </row>
    <row r="49" spans="1:10" s="81" customFormat="1" ht="51">
      <c r="A49" s="126" t="s">
        <v>18</v>
      </c>
      <c r="B49" s="127" t="s">
        <v>78</v>
      </c>
      <c r="C49" s="96" t="s">
        <v>251</v>
      </c>
      <c r="D49" s="97">
        <v>25000</v>
      </c>
      <c r="E49" s="97">
        <f>E50</f>
        <v>5270</v>
      </c>
      <c r="F49" s="122">
        <f t="shared" si="0"/>
        <v>19730</v>
      </c>
      <c r="G49" s="80"/>
      <c r="H49" s="80"/>
      <c r="I49" s="80"/>
      <c r="J49" s="80"/>
    </row>
    <row r="50" spans="1:10" s="81" customFormat="1" ht="25.5">
      <c r="A50" s="126" t="s">
        <v>19</v>
      </c>
      <c r="B50" s="127" t="s">
        <v>78</v>
      </c>
      <c r="C50" s="96" t="s">
        <v>252</v>
      </c>
      <c r="D50" s="97">
        <v>25000</v>
      </c>
      <c r="E50" s="97">
        <f>E51</f>
        <v>5270</v>
      </c>
      <c r="F50" s="122">
        <f t="shared" si="0"/>
        <v>19730</v>
      </c>
      <c r="G50" s="80"/>
      <c r="H50" s="80"/>
      <c r="I50" s="80"/>
      <c r="J50" s="80"/>
    </row>
    <row r="51" spans="1:10" s="81" customFormat="1" ht="38.25">
      <c r="A51" s="126" t="s">
        <v>20</v>
      </c>
      <c r="B51" s="127" t="s">
        <v>78</v>
      </c>
      <c r="C51" s="96" t="s">
        <v>253</v>
      </c>
      <c r="D51" s="97">
        <v>25000</v>
      </c>
      <c r="E51" s="97">
        <f>E52</f>
        <v>5270</v>
      </c>
      <c r="F51" s="122">
        <f t="shared" si="0"/>
        <v>19730</v>
      </c>
      <c r="G51" s="80"/>
      <c r="H51" s="80"/>
      <c r="I51" s="80"/>
      <c r="J51" s="80"/>
    </row>
    <row r="52" spans="1:10" s="81" customFormat="1" ht="63.75">
      <c r="A52" s="126" t="s">
        <v>278</v>
      </c>
      <c r="B52" s="127" t="s">
        <v>78</v>
      </c>
      <c r="C52" s="96" t="s">
        <v>305</v>
      </c>
      <c r="D52" s="97">
        <v>25000</v>
      </c>
      <c r="E52" s="97">
        <v>5270</v>
      </c>
      <c r="F52" s="122">
        <f t="shared" si="0"/>
        <v>19730</v>
      </c>
      <c r="G52" s="80"/>
      <c r="H52" s="80"/>
      <c r="I52" s="80"/>
      <c r="J52" s="80"/>
    </row>
    <row r="53" spans="1:10" s="81" customFormat="1" ht="25.5">
      <c r="A53" s="126" t="s">
        <v>21</v>
      </c>
      <c r="B53" s="127" t="s">
        <v>78</v>
      </c>
      <c r="C53" s="96" t="s">
        <v>254</v>
      </c>
      <c r="D53" s="97">
        <f>D54</f>
        <v>0</v>
      </c>
      <c r="E53" s="97">
        <f>E54</f>
        <v>240</v>
      </c>
      <c r="F53" s="122">
        <f t="shared" si="0"/>
        <v>-240</v>
      </c>
      <c r="G53" s="80"/>
      <c r="H53" s="80"/>
      <c r="I53" s="80"/>
      <c r="J53" s="80"/>
    </row>
    <row r="54" spans="1:10" s="81" customFormat="1" ht="25.5">
      <c r="A54" s="126" t="s">
        <v>22</v>
      </c>
      <c r="B54" s="127" t="s">
        <v>78</v>
      </c>
      <c r="C54" s="96" t="s">
        <v>255</v>
      </c>
      <c r="D54" s="97">
        <f>D55</f>
        <v>0</v>
      </c>
      <c r="E54" s="97">
        <f>E55</f>
        <v>240</v>
      </c>
      <c r="F54" s="122">
        <f t="shared" si="0"/>
        <v>-240</v>
      </c>
      <c r="G54" s="80"/>
      <c r="H54" s="80"/>
      <c r="I54" s="80"/>
      <c r="J54" s="80"/>
    </row>
    <row r="55" spans="1:10" s="81" customFormat="1" ht="38.25">
      <c r="A55" s="126" t="s">
        <v>23</v>
      </c>
      <c r="B55" s="127" t="s">
        <v>78</v>
      </c>
      <c r="C55" s="96" t="s">
        <v>256</v>
      </c>
      <c r="D55" s="97">
        <v>0</v>
      </c>
      <c r="E55" s="97">
        <v>240</v>
      </c>
      <c r="F55" s="122">
        <f t="shared" si="0"/>
        <v>-240</v>
      </c>
      <c r="G55" s="80"/>
      <c r="H55" s="80"/>
      <c r="I55" s="80"/>
      <c r="J55" s="80"/>
    </row>
    <row r="56" spans="1:10" s="81" customFormat="1" ht="25.5">
      <c r="A56" s="126" t="s">
        <v>24</v>
      </c>
      <c r="B56" s="127" t="s">
        <v>78</v>
      </c>
      <c r="C56" s="96" t="s">
        <v>257</v>
      </c>
      <c r="D56" s="97">
        <f>D57</f>
        <v>1128300</v>
      </c>
      <c r="E56" s="97">
        <f>E57</f>
        <v>276900</v>
      </c>
      <c r="F56" s="122">
        <f t="shared" si="0"/>
        <v>851400</v>
      </c>
      <c r="G56" s="80"/>
      <c r="H56" s="80"/>
      <c r="I56" s="80"/>
      <c r="J56" s="80"/>
    </row>
    <row r="57" spans="1:10" s="81" customFormat="1" ht="63.75">
      <c r="A57" s="126" t="s">
        <v>25</v>
      </c>
      <c r="B57" s="127" t="s">
        <v>78</v>
      </c>
      <c r="C57" s="96" t="s">
        <v>258</v>
      </c>
      <c r="D57" s="97">
        <f>D58+D63</f>
        <v>1128300</v>
      </c>
      <c r="E57" s="97">
        <f>E58+E63</f>
        <v>276900</v>
      </c>
      <c r="F57" s="122">
        <f t="shared" si="0"/>
        <v>851400</v>
      </c>
      <c r="G57" s="80"/>
      <c r="H57" s="80"/>
      <c r="I57" s="80"/>
      <c r="J57" s="80"/>
    </row>
    <row r="58" spans="1:10" s="81" customFormat="1" ht="51">
      <c r="A58" s="126" t="s">
        <v>26</v>
      </c>
      <c r="B58" s="127" t="s">
        <v>78</v>
      </c>
      <c r="C58" s="96" t="s">
        <v>259</v>
      </c>
      <c r="D58" s="97">
        <f>D59+D61</f>
        <v>1076400</v>
      </c>
      <c r="E58" s="97">
        <f>E59+E61</f>
        <v>264000</v>
      </c>
      <c r="F58" s="122">
        <f t="shared" si="0"/>
        <v>812400</v>
      </c>
      <c r="G58" s="80"/>
      <c r="H58" s="80"/>
      <c r="I58" s="80"/>
      <c r="J58" s="80"/>
    </row>
    <row r="59" spans="1:10" s="81" customFormat="1" ht="25.5">
      <c r="A59" s="126" t="s">
        <v>27</v>
      </c>
      <c r="B59" s="127" t="s">
        <v>78</v>
      </c>
      <c r="C59" s="96" t="s">
        <v>260</v>
      </c>
      <c r="D59" s="97">
        <f>D60</f>
        <v>409600</v>
      </c>
      <c r="E59" s="97">
        <f>E60</f>
        <v>99000</v>
      </c>
      <c r="F59" s="122">
        <f t="shared" si="0"/>
        <v>310600</v>
      </c>
      <c r="G59" s="80"/>
      <c r="H59" s="80"/>
      <c r="I59" s="80"/>
      <c r="J59" s="80"/>
    </row>
    <row r="60" spans="1:10" s="81" customFormat="1" ht="38.25">
      <c r="A60" s="126" t="s">
        <v>306</v>
      </c>
      <c r="B60" s="127" t="s">
        <v>78</v>
      </c>
      <c r="C60" s="96" t="s">
        <v>261</v>
      </c>
      <c r="D60" s="97">
        <v>409600</v>
      </c>
      <c r="E60" s="97">
        <v>99000</v>
      </c>
      <c r="F60" s="122">
        <f t="shared" si="0"/>
        <v>310600</v>
      </c>
      <c r="G60" s="80"/>
      <c r="H60" s="80"/>
      <c r="I60" s="80"/>
      <c r="J60" s="80"/>
    </row>
    <row r="61" spans="1:10" s="81" customFormat="1" ht="63.75">
      <c r="A61" s="126" t="s">
        <v>307</v>
      </c>
      <c r="B61" s="127" t="s">
        <v>78</v>
      </c>
      <c r="C61" s="96" t="s">
        <v>262</v>
      </c>
      <c r="D61" s="97">
        <f>D62</f>
        <v>666800</v>
      </c>
      <c r="E61" s="97">
        <f>E62</f>
        <v>165000</v>
      </c>
      <c r="F61" s="122">
        <f t="shared" si="0"/>
        <v>501800</v>
      </c>
      <c r="G61" s="80"/>
      <c r="H61" s="80"/>
      <c r="I61" s="80"/>
      <c r="J61" s="80"/>
    </row>
    <row r="62" spans="1:10" s="81" customFormat="1" ht="63.75">
      <c r="A62" s="126" t="s">
        <v>307</v>
      </c>
      <c r="B62" s="127" t="s">
        <v>78</v>
      </c>
      <c r="C62" s="96" t="s">
        <v>263</v>
      </c>
      <c r="D62" s="97">
        <v>666800</v>
      </c>
      <c r="E62" s="97">
        <v>165000</v>
      </c>
      <c r="F62" s="122">
        <f t="shared" si="0"/>
        <v>501800</v>
      </c>
      <c r="G62" s="80"/>
      <c r="H62" s="80"/>
      <c r="I62" s="80"/>
      <c r="J62" s="80"/>
    </row>
    <row r="63" spans="1:10" s="81" customFormat="1" ht="51">
      <c r="A63" s="126" t="s">
        <v>28</v>
      </c>
      <c r="B63" s="127" t="s">
        <v>78</v>
      </c>
      <c r="C63" s="96" t="s">
        <v>264</v>
      </c>
      <c r="D63" s="97">
        <f>D64</f>
        <v>51900</v>
      </c>
      <c r="E63" s="97">
        <f>E64</f>
        <v>12900</v>
      </c>
      <c r="F63" s="122">
        <f>D63-E63</f>
        <v>39000</v>
      </c>
      <c r="G63" s="80"/>
      <c r="H63" s="80"/>
      <c r="I63" s="80"/>
      <c r="J63" s="80"/>
    </row>
    <row r="64" spans="1:10" s="81" customFormat="1" ht="76.5">
      <c r="A64" s="126" t="s">
        <v>29</v>
      </c>
      <c r="B64" s="127" t="s">
        <v>78</v>
      </c>
      <c r="C64" s="96" t="s">
        <v>265</v>
      </c>
      <c r="D64" s="97">
        <f>D65</f>
        <v>51900</v>
      </c>
      <c r="E64" s="97">
        <f>E65</f>
        <v>12900</v>
      </c>
      <c r="F64" s="122">
        <f t="shared" si="0"/>
        <v>39000</v>
      </c>
      <c r="G64" s="80"/>
      <c r="H64" s="80"/>
      <c r="I64" s="80"/>
      <c r="J64" s="80"/>
    </row>
    <row r="65" spans="1:10" s="81" customFormat="1" ht="90" thickBot="1">
      <c r="A65" s="126" t="s">
        <v>30</v>
      </c>
      <c r="B65" s="127" t="s">
        <v>78</v>
      </c>
      <c r="C65" s="96" t="s">
        <v>266</v>
      </c>
      <c r="D65" s="97">
        <v>51900</v>
      </c>
      <c r="E65" s="97">
        <v>12900</v>
      </c>
      <c r="F65" s="122">
        <f t="shared" si="0"/>
        <v>39000</v>
      </c>
      <c r="G65" s="80"/>
      <c r="H65" s="80"/>
      <c r="I65" s="80"/>
      <c r="J65" s="80"/>
    </row>
    <row r="66" spans="1:8" s="19" customFormat="1" ht="12.75">
      <c r="A66" s="82"/>
      <c r="B66" s="83"/>
      <c r="C66" s="83"/>
      <c r="D66" s="84"/>
      <c r="E66" s="84"/>
      <c r="F66" s="84"/>
      <c r="H66" s="29"/>
    </row>
  </sheetData>
  <sheetProtection/>
  <mergeCells count="7">
    <mergeCell ref="B7:D7"/>
    <mergeCell ref="A11:F11"/>
    <mergeCell ref="A13:A15"/>
    <mergeCell ref="B13:B15"/>
    <mergeCell ref="D13:D15"/>
    <mergeCell ref="E13:E15"/>
    <mergeCell ref="F13:F15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H135"/>
  <sheetViews>
    <sheetView showGridLines="0" view="pageBreakPreview" zoomScaleNormal="115" zoomScaleSheetLayoutView="100" zoomScalePageLayoutView="0" workbookViewId="0" topLeftCell="A118">
      <selection activeCell="F17" sqref="F17"/>
    </sheetView>
  </sheetViews>
  <sheetFormatPr defaultColWidth="9.00390625" defaultRowHeight="12.75"/>
  <cols>
    <col min="1" max="1" width="41.375" style="0" customWidth="1"/>
    <col min="2" max="2" width="4.625" style="0" customWidth="1"/>
    <col min="3" max="3" width="22.625" style="0" customWidth="1"/>
    <col min="4" max="4" width="13.125" style="0" customWidth="1"/>
    <col min="5" max="5" width="13.75390625" style="0" customWidth="1"/>
    <col min="6" max="6" width="15.00390625" style="0" customWidth="1"/>
    <col min="7" max="8" width="0.74609375" style="0" customWidth="1"/>
  </cols>
  <sheetData>
    <row r="1" spans="1:8" ht="15">
      <c r="A1" s="144" t="s">
        <v>56</v>
      </c>
      <c r="B1" s="144"/>
      <c r="C1" s="144"/>
      <c r="D1" s="144"/>
      <c r="E1" s="144"/>
      <c r="F1" s="28" t="s">
        <v>53</v>
      </c>
      <c r="G1" s="30"/>
      <c r="H1" s="30"/>
    </row>
    <row r="2" spans="1:8" ht="15">
      <c r="A2" s="30"/>
      <c r="B2" s="30"/>
      <c r="C2" s="30"/>
      <c r="D2" s="30"/>
      <c r="E2" s="30"/>
      <c r="F2" s="30"/>
      <c r="G2" s="30"/>
      <c r="H2" s="30"/>
    </row>
    <row r="3" spans="1:8" ht="12.75" customHeight="1">
      <c r="A3" s="40"/>
      <c r="B3" s="37" t="s">
        <v>39</v>
      </c>
      <c r="C3" s="38" t="s">
        <v>38</v>
      </c>
      <c r="D3" s="38" t="s">
        <v>51</v>
      </c>
      <c r="E3" s="39"/>
      <c r="F3" s="153" t="s">
        <v>44</v>
      </c>
      <c r="G3" s="30"/>
      <c r="H3" s="30"/>
    </row>
    <row r="4" spans="1:8" ht="12.75" customHeight="1">
      <c r="A4" s="54" t="s">
        <v>36</v>
      </c>
      <c r="B4" s="3" t="s">
        <v>40</v>
      </c>
      <c r="C4" s="33" t="s">
        <v>63</v>
      </c>
      <c r="D4" s="33" t="s">
        <v>52</v>
      </c>
      <c r="E4" s="32" t="s">
        <v>46</v>
      </c>
      <c r="F4" s="154"/>
      <c r="G4" s="30"/>
      <c r="H4" s="30"/>
    </row>
    <row r="5" spans="1:8" ht="11.25" customHeight="1">
      <c r="A5" s="41"/>
      <c r="B5" s="3" t="s">
        <v>41</v>
      </c>
      <c r="C5" s="31" t="s">
        <v>64</v>
      </c>
      <c r="D5" s="31" t="s">
        <v>34</v>
      </c>
      <c r="E5" s="34"/>
      <c r="F5" s="155"/>
      <c r="G5" s="30"/>
      <c r="H5" s="30"/>
    </row>
    <row r="6" spans="1:8" ht="13.5" thickBot="1">
      <c r="A6" s="42">
        <v>1</v>
      </c>
      <c r="B6" s="5">
        <v>2</v>
      </c>
      <c r="C6" s="35">
        <v>3</v>
      </c>
      <c r="D6" s="36" t="s">
        <v>32</v>
      </c>
      <c r="E6" s="36" t="s">
        <v>33</v>
      </c>
      <c r="F6" s="36" t="s">
        <v>37</v>
      </c>
      <c r="G6" s="43"/>
      <c r="H6" s="21"/>
    </row>
    <row r="7" spans="1:6" s="29" customFormat="1" ht="12.75">
      <c r="A7" s="85" t="s">
        <v>68</v>
      </c>
      <c r="B7" s="86">
        <v>200</v>
      </c>
      <c r="C7" s="87" t="s">
        <v>79</v>
      </c>
      <c r="D7" s="88">
        <f>D9+D51+D70+D77+D102+D119+D65+D126</f>
        <v>1809094.85</v>
      </c>
      <c r="E7" s="88">
        <f>E9+E51+E70+E77+E102+E119+E65+E126</f>
        <v>338840</v>
      </c>
      <c r="F7" s="89">
        <f>D7-E7</f>
        <v>1470254.85</v>
      </c>
    </row>
    <row r="8" spans="1:6" s="29" customFormat="1" ht="12.75">
      <c r="A8" s="90" t="s">
        <v>77</v>
      </c>
      <c r="B8" s="91"/>
      <c r="C8" s="92"/>
      <c r="D8" s="93"/>
      <c r="E8" s="93"/>
      <c r="F8" s="94"/>
    </row>
    <row r="9" spans="1:6" s="55" customFormat="1" ht="12.75">
      <c r="A9" s="113" t="s">
        <v>211</v>
      </c>
      <c r="B9" s="95" t="s">
        <v>111</v>
      </c>
      <c r="C9" s="96" t="s">
        <v>112</v>
      </c>
      <c r="D9" s="97">
        <f>D10+D18+D36+D41</f>
        <v>1098862.7200000002</v>
      </c>
      <c r="E9" s="97">
        <f>E10+E18+E36+E41</f>
        <v>236588.26</v>
      </c>
      <c r="F9" s="97">
        <f>F10+F18+F36+F41</f>
        <v>843685.4600000001</v>
      </c>
    </row>
    <row r="10" spans="1:6" s="55" customFormat="1" ht="38.25">
      <c r="A10" s="113" t="s">
        <v>212</v>
      </c>
      <c r="B10" s="95" t="s">
        <v>111</v>
      </c>
      <c r="C10" s="96" t="s">
        <v>113</v>
      </c>
      <c r="D10" s="97">
        <f aca="true" t="shared" si="0" ref="D10:F11">D11</f>
        <v>334531</v>
      </c>
      <c r="E10" s="97">
        <f t="shared" si="0"/>
        <v>59956.26</v>
      </c>
      <c r="F10" s="98">
        <f t="shared" si="0"/>
        <v>255985.74</v>
      </c>
    </row>
    <row r="11" spans="1:6" s="55" customFormat="1" ht="38.25">
      <c r="A11" s="113" t="s">
        <v>212</v>
      </c>
      <c r="B11" s="95" t="s">
        <v>111</v>
      </c>
      <c r="C11" s="96" t="s">
        <v>114</v>
      </c>
      <c r="D11" s="97">
        <f t="shared" si="0"/>
        <v>334531</v>
      </c>
      <c r="E11" s="97">
        <f t="shared" si="0"/>
        <v>59956.26</v>
      </c>
      <c r="F11" s="98">
        <f t="shared" si="0"/>
        <v>255985.74</v>
      </c>
    </row>
    <row r="12" spans="1:6" s="55" customFormat="1" ht="25.5">
      <c r="A12" s="113" t="s">
        <v>268</v>
      </c>
      <c r="B12" s="95" t="s">
        <v>111</v>
      </c>
      <c r="C12" s="96" t="s">
        <v>115</v>
      </c>
      <c r="D12" s="97">
        <f aca="true" t="shared" si="1" ref="D12:F13">D13</f>
        <v>334531</v>
      </c>
      <c r="E12" s="97">
        <f t="shared" si="1"/>
        <v>59956.26</v>
      </c>
      <c r="F12" s="98">
        <f t="shared" si="1"/>
        <v>255985.74</v>
      </c>
    </row>
    <row r="13" spans="1:6" s="55" customFormat="1" ht="12.75">
      <c r="A13" s="113" t="s">
        <v>214</v>
      </c>
      <c r="B13" s="95" t="s">
        <v>111</v>
      </c>
      <c r="C13" s="96" t="s">
        <v>116</v>
      </c>
      <c r="D13" s="97">
        <f t="shared" si="1"/>
        <v>334531</v>
      </c>
      <c r="E13" s="97">
        <f t="shared" si="1"/>
        <v>59956.26</v>
      </c>
      <c r="F13" s="98">
        <f t="shared" si="1"/>
        <v>255985.74</v>
      </c>
    </row>
    <row r="14" spans="1:6" s="55" customFormat="1" ht="25.5">
      <c r="A14" s="113" t="s">
        <v>215</v>
      </c>
      <c r="B14" s="95" t="s">
        <v>111</v>
      </c>
      <c r="C14" s="96" t="s">
        <v>117</v>
      </c>
      <c r="D14" s="97">
        <f>D15+D17+D16</f>
        <v>334531</v>
      </c>
      <c r="E14" s="97">
        <f>E15+E17+E16</f>
        <v>59956.26</v>
      </c>
      <c r="F14" s="97">
        <f>F15+F17</f>
        <v>255985.74</v>
      </c>
    </row>
    <row r="15" spans="1:6" s="55" customFormat="1" ht="12.75">
      <c r="A15" s="113" t="s">
        <v>216</v>
      </c>
      <c r="B15" s="95" t="s">
        <v>111</v>
      </c>
      <c r="C15" s="96" t="s">
        <v>118</v>
      </c>
      <c r="D15" s="97">
        <v>242659</v>
      </c>
      <c r="E15" s="97">
        <v>45178</v>
      </c>
      <c r="F15" s="98">
        <f>D15-E15</f>
        <v>197481</v>
      </c>
    </row>
    <row r="16" spans="1:6" s="55" customFormat="1" ht="12.75">
      <c r="A16" s="113" t="s">
        <v>269</v>
      </c>
      <c r="B16" s="95" t="s">
        <v>111</v>
      </c>
      <c r="C16" s="96" t="s">
        <v>309</v>
      </c>
      <c r="D16" s="97">
        <v>18589</v>
      </c>
      <c r="E16" s="97">
        <v>0</v>
      </c>
      <c r="F16" s="98">
        <f>D16-E16</f>
        <v>18589</v>
      </c>
    </row>
    <row r="17" spans="1:6" s="55" customFormat="1" ht="12.75">
      <c r="A17" s="113" t="s">
        <v>217</v>
      </c>
      <c r="B17" s="95" t="s">
        <v>111</v>
      </c>
      <c r="C17" s="96" t="s">
        <v>119</v>
      </c>
      <c r="D17" s="97">
        <v>73283</v>
      </c>
      <c r="E17" s="97">
        <v>14778.26</v>
      </c>
      <c r="F17" s="98">
        <f aca="true" t="shared" si="2" ref="F17:F83">D17-E17</f>
        <v>58504.74</v>
      </c>
    </row>
    <row r="18" spans="1:6" s="55" customFormat="1" ht="78.75" customHeight="1">
      <c r="A18" s="113" t="s">
        <v>218</v>
      </c>
      <c r="B18" s="95" t="s">
        <v>111</v>
      </c>
      <c r="C18" s="96" t="s">
        <v>120</v>
      </c>
      <c r="D18" s="97">
        <f>D19</f>
        <v>734052.16</v>
      </c>
      <c r="E18" s="97">
        <f>E19</f>
        <v>176632</v>
      </c>
      <c r="F18" s="98">
        <f aca="true" t="shared" si="3" ref="F18:F24">D18-E18</f>
        <v>557420.16</v>
      </c>
    </row>
    <row r="19" spans="1:6" s="55" customFormat="1" ht="63.75">
      <c r="A19" s="113" t="s">
        <v>218</v>
      </c>
      <c r="B19" s="95" t="s">
        <v>111</v>
      </c>
      <c r="C19" s="96" t="s">
        <v>121</v>
      </c>
      <c r="D19" s="97">
        <f>D20</f>
        <v>734052.16</v>
      </c>
      <c r="E19" s="97">
        <f>E20</f>
        <v>176632</v>
      </c>
      <c r="F19" s="98">
        <f t="shared" si="3"/>
        <v>557420.16</v>
      </c>
    </row>
    <row r="20" spans="1:6" s="55" customFormat="1" ht="25.5">
      <c r="A20" s="113" t="s">
        <v>268</v>
      </c>
      <c r="B20" s="95" t="s">
        <v>111</v>
      </c>
      <c r="C20" s="96" t="s">
        <v>122</v>
      </c>
      <c r="D20" s="97">
        <f>D21+D33</f>
        <v>734052.16</v>
      </c>
      <c r="E20" s="97">
        <f>E21+E33</f>
        <v>176632</v>
      </c>
      <c r="F20" s="98">
        <f t="shared" si="3"/>
        <v>557420.16</v>
      </c>
    </row>
    <row r="21" spans="1:6" s="55" customFormat="1" ht="12.75">
      <c r="A21" s="113" t="s">
        <v>214</v>
      </c>
      <c r="B21" s="95" t="s">
        <v>111</v>
      </c>
      <c r="C21" s="96" t="s">
        <v>123</v>
      </c>
      <c r="D21" s="97">
        <f>D22+D26+D32</f>
        <v>710318.36</v>
      </c>
      <c r="E21" s="97">
        <f>E22+E26+E32</f>
        <v>170233.06</v>
      </c>
      <c r="F21" s="98">
        <f t="shared" si="3"/>
        <v>540085.3</v>
      </c>
    </row>
    <row r="22" spans="1:6" s="55" customFormat="1" ht="25.5">
      <c r="A22" s="113" t="s">
        <v>215</v>
      </c>
      <c r="B22" s="95" t="s">
        <v>111</v>
      </c>
      <c r="C22" s="96" t="s">
        <v>124</v>
      </c>
      <c r="D22" s="97">
        <f>D23+D25+D24</f>
        <v>508337</v>
      </c>
      <c r="E22" s="97">
        <f>E23+E25+E24</f>
        <v>98419.41</v>
      </c>
      <c r="F22" s="98">
        <f t="shared" si="3"/>
        <v>409917.58999999997</v>
      </c>
    </row>
    <row r="23" spans="1:6" s="55" customFormat="1" ht="12.75">
      <c r="A23" s="113" t="s">
        <v>216</v>
      </c>
      <c r="B23" s="95" t="s">
        <v>111</v>
      </c>
      <c r="C23" s="96" t="s">
        <v>125</v>
      </c>
      <c r="D23" s="97">
        <v>371278</v>
      </c>
      <c r="E23" s="97">
        <v>70565.5</v>
      </c>
      <c r="F23" s="98">
        <f t="shared" si="3"/>
        <v>300712.5</v>
      </c>
    </row>
    <row r="24" spans="1:6" s="55" customFormat="1" ht="12.75">
      <c r="A24" s="113" t="s">
        <v>269</v>
      </c>
      <c r="B24" s="95" t="s">
        <v>111</v>
      </c>
      <c r="C24" s="96" t="s">
        <v>270</v>
      </c>
      <c r="D24" s="97">
        <v>2400</v>
      </c>
      <c r="E24" s="97">
        <v>0</v>
      </c>
      <c r="F24" s="98">
        <f t="shared" si="3"/>
        <v>2400</v>
      </c>
    </row>
    <row r="25" spans="1:6" s="55" customFormat="1" ht="12.75">
      <c r="A25" s="113" t="s">
        <v>217</v>
      </c>
      <c r="B25" s="95" t="s">
        <v>111</v>
      </c>
      <c r="C25" s="96" t="s">
        <v>126</v>
      </c>
      <c r="D25" s="97">
        <v>134659</v>
      </c>
      <c r="E25" s="97">
        <v>27853.91</v>
      </c>
      <c r="F25" s="98">
        <f t="shared" si="2"/>
        <v>106805.09</v>
      </c>
    </row>
    <row r="26" spans="1:6" s="55" customFormat="1" ht="12.75">
      <c r="A26" s="113" t="s">
        <v>219</v>
      </c>
      <c r="B26" s="95" t="s">
        <v>111</v>
      </c>
      <c r="C26" s="96" t="s">
        <v>127</v>
      </c>
      <c r="D26" s="97">
        <f>D27+D29+D30+D31+D28</f>
        <v>143488.64</v>
      </c>
      <c r="E26" s="97">
        <f>E27+E29+E30+E31+E28</f>
        <v>71813.65000000001</v>
      </c>
      <c r="F26" s="98">
        <f>D26-E26</f>
        <v>71674.99</v>
      </c>
    </row>
    <row r="27" spans="1:6" s="55" customFormat="1" ht="12.75">
      <c r="A27" s="113" t="s">
        <v>220</v>
      </c>
      <c r="B27" s="95" t="s">
        <v>111</v>
      </c>
      <c r="C27" s="96" t="s">
        <v>128</v>
      </c>
      <c r="D27" s="97">
        <v>9460.68</v>
      </c>
      <c r="E27" s="97">
        <v>1146.96</v>
      </c>
      <c r="F27" s="98">
        <f>D27-E27</f>
        <v>8313.720000000001</v>
      </c>
    </row>
    <row r="28" spans="1:6" s="55" customFormat="1" ht="12.75">
      <c r="A28" s="113" t="s">
        <v>279</v>
      </c>
      <c r="B28" s="95" t="s">
        <v>111</v>
      </c>
      <c r="C28" s="96" t="s">
        <v>280</v>
      </c>
      <c r="D28" s="97">
        <v>500</v>
      </c>
      <c r="E28" s="97">
        <v>0</v>
      </c>
      <c r="F28" s="98">
        <f>D28-E28</f>
        <v>500</v>
      </c>
    </row>
    <row r="29" spans="1:6" s="55" customFormat="1" ht="12.75">
      <c r="A29" s="113" t="s">
        <v>221</v>
      </c>
      <c r="B29" s="95" t="s">
        <v>111</v>
      </c>
      <c r="C29" s="96" t="s">
        <v>129</v>
      </c>
      <c r="D29" s="97">
        <v>86387.66</v>
      </c>
      <c r="E29" s="97">
        <v>70246.69</v>
      </c>
      <c r="F29" s="98">
        <f>D29-E29</f>
        <v>16140.970000000001</v>
      </c>
    </row>
    <row r="30" spans="1:6" s="55" customFormat="1" ht="12.75">
      <c r="A30" s="113" t="s">
        <v>222</v>
      </c>
      <c r="B30" s="95" t="s">
        <v>111</v>
      </c>
      <c r="C30" s="96" t="s">
        <v>130</v>
      </c>
      <c r="D30" s="97">
        <v>12140.3</v>
      </c>
      <c r="E30" s="97">
        <v>0</v>
      </c>
      <c r="F30" s="98">
        <f>D30-E30</f>
        <v>12140.3</v>
      </c>
    </row>
    <row r="31" spans="1:6" s="55" customFormat="1" ht="12.75">
      <c r="A31" s="113" t="s">
        <v>223</v>
      </c>
      <c r="B31" s="95" t="s">
        <v>111</v>
      </c>
      <c r="C31" s="96" t="s">
        <v>131</v>
      </c>
      <c r="D31" s="97">
        <v>35000</v>
      </c>
      <c r="E31" s="97">
        <v>420</v>
      </c>
      <c r="F31" s="98">
        <f t="shared" si="2"/>
        <v>34580</v>
      </c>
    </row>
    <row r="32" spans="1:6" s="55" customFormat="1" ht="12.75">
      <c r="A32" s="113" t="s">
        <v>224</v>
      </c>
      <c r="B32" s="95" t="s">
        <v>111</v>
      </c>
      <c r="C32" s="96" t="s">
        <v>132</v>
      </c>
      <c r="D32" s="97">
        <v>58492.72</v>
      </c>
      <c r="E32" s="97">
        <v>0</v>
      </c>
      <c r="F32" s="98">
        <f>D32-E32</f>
        <v>58492.72</v>
      </c>
    </row>
    <row r="33" spans="1:6" s="55" customFormat="1" ht="12.75">
      <c r="A33" s="113" t="s">
        <v>225</v>
      </c>
      <c r="B33" s="95" t="s">
        <v>111</v>
      </c>
      <c r="C33" s="96" t="s">
        <v>133</v>
      </c>
      <c r="D33" s="97">
        <f>D35+D34</f>
        <v>23733.8</v>
      </c>
      <c r="E33" s="97">
        <v>6398.94</v>
      </c>
      <c r="F33" s="98">
        <f>F35</f>
        <v>16134.86</v>
      </c>
    </row>
    <row r="34" spans="1:6" s="55" customFormat="1" ht="12.75">
      <c r="A34" s="113" t="s">
        <v>310</v>
      </c>
      <c r="B34" s="95" t="s">
        <v>111</v>
      </c>
      <c r="C34" s="96" t="s">
        <v>311</v>
      </c>
      <c r="D34" s="97">
        <v>1200</v>
      </c>
      <c r="E34" s="97">
        <v>0</v>
      </c>
      <c r="F34" s="98">
        <f>D34-E34</f>
        <v>1200</v>
      </c>
    </row>
    <row r="35" spans="1:6" s="55" customFormat="1" ht="25.5">
      <c r="A35" s="113" t="s">
        <v>226</v>
      </c>
      <c r="B35" s="95" t="s">
        <v>111</v>
      </c>
      <c r="C35" s="96" t="s">
        <v>134</v>
      </c>
      <c r="D35" s="97">
        <v>22533.8</v>
      </c>
      <c r="E35" s="97">
        <v>6398.94</v>
      </c>
      <c r="F35" s="98">
        <f>D35-E35</f>
        <v>16134.86</v>
      </c>
    </row>
    <row r="36" spans="1:6" s="55" customFormat="1" ht="12.75">
      <c r="A36" s="113" t="s">
        <v>227</v>
      </c>
      <c r="B36" s="95" t="s">
        <v>111</v>
      </c>
      <c r="C36" s="96" t="s">
        <v>135</v>
      </c>
      <c r="D36" s="97">
        <f>D37</f>
        <v>5000</v>
      </c>
      <c r="E36" s="97">
        <v>0</v>
      </c>
      <c r="F36" s="98">
        <f t="shared" si="2"/>
        <v>5000</v>
      </c>
    </row>
    <row r="37" spans="1:6" s="55" customFormat="1" ht="12.75">
      <c r="A37" s="113" t="s">
        <v>271</v>
      </c>
      <c r="B37" s="95" t="s">
        <v>111</v>
      </c>
      <c r="C37" s="96" t="s">
        <v>136</v>
      </c>
      <c r="D37" s="97">
        <f>D38</f>
        <v>5000</v>
      </c>
      <c r="E37" s="97">
        <f>E36</f>
        <v>0</v>
      </c>
      <c r="F37" s="98">
        <f t="shared" si="2"/>
        <v>5000</v>
      </c>
    </row>
    <row r="38" spans="1:6" s="55" customFormat="1" ht="12.75">
      <c r="A38" s="113" t="s">
        <v>227</v>
      </c>
      <c r="B38" s="95" t="s">
        <v>93</v>
      </c>
      <c r="C38" s="96" t="s">
        <v>137</v>
      </c>
      <c r="D38" s="97">
        <f>D39</f>
        <v>5000</v>
      </c>
      <c r="E38" s="97">
        <f>E39</f>
        <v>0</v>
      </c>
      <c r="F38" s="98">
        <f t="shared" si="2"/>
        <v>5000</v>
      </c>
    </row>
    <row r="39" spans="1:6" s="55" customFormat="1" ht="12.75">
      <c r="A39" s="113" t="s">
        <v>214</v>
      </c>
      <c r="B39" s="95" t="s">
        <v>111</v>
      </c>
      <c r="C39" s="96" t="s">
        <v>138</v>
      </c>
      <c r="D39" s="97">
        <f>D40</f>
        <v>5000</v>
      </c>
      <c r="E39" s="97">
        <f>E40</f>
        <v>0</v>
      </c>
      <c r="F39" s="98">
        <f t="shared" si="2"/>
        <v>5000</v>
      </c>
    </row>
    <row r="40" spans="1:6" s="55" customFormat="1" ht="12.75">
      <c r="A40" s="113" t="s">
        <v>224</v>
      </c>
      <c r="B40" s="95" t="s">
        <v>111</v>
      </c>
      <c r="C40" s="96" t="s">
        <v>312</v>
      </c>
      <c r="D40" s="97">
        <v>5000</v>
      </c>
      <c r="E40" s="97">
        <v>0</v>
      </c>
      <c r="F40" s="98">
        <f t="shared" si="2"/>
        <v>5000</v>
      </c>
    </row>
    <row r="41" spans="1:6" s="55" customFormat="1" ht="12.75">
      <c r="A41" s="113" t="s">
        <v>228</v>
      </c>
      <c r="B41" s="95" t="s">
        <v>111</v>
      </c>
      <c r="C41" s="96" t="s">
        <v>139</v>
      </c>
      <c r="D41" s="97">
        <f>D42+D47</f>
        <v>25279.56</v>
      </c>
      <c r="E41" s="97">
        <f>E42+E47</f>
        <v>0</v>
      </c>
      <c r="F41" s="98">
        <f>D41-E41</f>
        <v>25279.56</v>
      </c>
    </row>
    <row r="42" spans="1:6" s="55" customFormat="1" ht="12.75">
      <c r="A42" s="113" t="s">
        <v>228</v>
      </c>
      <c r="B42" s="95" t="s">
        <v>111</v>
      </c>
      <c r="C42" s="96" t="s">
        <v>140</v>
      </c>
      <c r="D42" s="97">
        <f aca="true" t="shared" si="4" ref="D42:E44">D43</f>
        <v>24259.56</v>
      </c>
      <c r="E42" s="97">
        <f t="shared" si="4"/>
        <v>0</v>
      </c>
      <c r="F42" s="98">
        <f>D42-E42</f>
        <v>24259.56</v>
      </c>
    </row>
    <row r="43" spans="1:6" s="55" customFormat="1" ht="12.75">
      <c r="A43" s="113" t="s">
        <v>228</v>
      </c>
      <c r="B43" s="95" t="s">
        <v>93</v>
      </c>
      <c r="C43" s="96" t="s">
        <v>141</v>
      </c>
      <c r="D43" s="97">
        <f t="shared" si="4"/>
        <v>24259.56</v>
      </c>
      <c r="E43" s="97">
        <f t="shared" si="4"/>
        <v>0</v>
      </c>
      <c r="F43" s="98">
        <f t="shared" si="2"/>
        <v>24259.56</v>
      </c>
    </row>
    <row r="44" spans="1:6" s="55" customFormat="1" ht="12.75">
      <c r="A44" s="113" t="s">
        <v>214</v>
      </c>
      <c r="B44" s="95" t="s">
        <v>111</v>
      </c>
      <c r="C44" s="96" t="s">
        <v>142</v>
      </c>
      <c r="D44" s="97">
        <f t="shared" si="4"/>
        <v>24259.56</v>
      </c>
      <c r="E44" s="97">
        <f t="shared" si="4"/>
        <v>0</v>
      </c>
      <c r="F44" s="98">
        <f t="shared" si="2"/>
        <v>24259.56</v>
      </c>
    </row>
    <row r="45" spans="1:6" s="55" customFormat="1" ht="12.75">
      <c r="A45" s="113" t="s">
        <v>219</v>
      </c>
      <c r="B45" s="95" t="s">
        <v>111</v>
      </c>
      <c r="C45" s="96" t="s">
        <v>143</v>
      </c>
      <c r="D45" s="97">
        <f>D46</f>
        <v>24259.56</v>
      </c>
      <c r="E45" s="97">
        <f>E46</f>
        <v>0</v>
      </c>
      <c r="F45" s="98">
        <f>D45-E45</f>
        <v>24259.56</v>
      </c>
    </row>
    <row r="46" spans="1:6" s="55" customFormat="1" ht="12.75">
      <c r="A46" s="113" t="s">
        <v>221</v>
      </c>
      <c r="B46" s="95" t="s">
        <v>111</v>
      </c>
      <c r="C46" s="96" t="s">
        <v>144</v>
      </c>
      <c r="D46" s="97">
        <v>24259.56</v>
      </c>
      <c r="E46" s="97">
        <v>0</v>
      </c>
      <c r="F46" s="98">
        <f t="shared" si="2"/>
        <v>24259.56</v>
      </c>
    </row>
    <row r="47" spans="1:6" s="55" customFormat="1" ht="25.5">
      <c r="A47" s="113" t="s">
        <v>229</v>
      </c>
      <c r="B47" s="95" t="s">
        <v>111</v>
      </c>
      <c r="C47" s="96" t="s">
        <v>145</v>
      </c>
      <c r="D47" s="97">
        <v>1020</v>
      </c>
      <c r="E47" s="97">
        <f>E48</f>
        <v>0</v>
      </c>
      <c r="F47" s="98">
        <f t="shared" si="2"/>
        <v>1020</v>
      </c>
    </row>
    <row r="48" spans="1:6" s="55" customFormat="1" ht="12.75">
      <c r="A48" s="113" t="s">
        <v>213</v>
      </c>
      <c r="B48" s="95" t="s">
        <v>111</v>
      </c>
      <c r="C48" s="96" t="s">
        <v>146</v>
      </c>
      <c r="D48" s="97">
        <v>1020</v>
      </c>
      <c r="E48" s="97">
        <f>E49</f>
        <v>0</v>
      </c>
      <c r="F48" s="98">
        <f t="shared" si="2"/>
        <v>1020</v>
      </c>
    </row>
    <row r="49" spans="1:6" s="55" customFormat="1" ht="12.75">
      <c r="A49" s="113" t="s">
        <v>214</v>
      </c>
      <c r="B49" s="95" t="s">
        <v>111</v>
      </c>
      <c r="C49" s="96" t="s">
        <v>147</v>
      </c>
      <c r="D49" s="97">
        <v>1020</v>
      </c>
      <c r="E49" s="97">
        <f>E50</f>
        <v>0</v>
      </c>
      <c r="F49" s="98">
        <f t="shared" si="2"/>
        <v>1020</v>
      </c>
    </row>
    <row r="50" spans="1:6" s="55" customFormat="1" ht="12.75">
      <c r="A50" s="113" t="s">
        <v>224</v>
      </c>
      <c r="B50" s="95" t="s">
        <v>111</v>
      </c>
      <c r="C50" s="96" t="s">
        <v>148</v>
      </c>
      <c r="D50" s="97">
        <v>1020</v>
      </c>
      <c r="E50" s="97">
        <v>0</v>
      </c>
      <c r="F50" s="98">
        <f t="shared" si="2"/>
        <v>1020</v>
      </c>
    </row>
    <row r="51" spans="1:6" s="55" customFormat="1" ht="12.75">
      <c r="A51" s="113" t="s">
        <v>230</v>
      </c>
      <c r="B51" s="95" t="s">
        <v>111</v>
      </c>
      <c r="C51" s="96" t="s">
        <v>149</v>
      </c>
      <c r="D51" s="97">
        <f aca="true" t="shared" si="5" ref="D51:E53">D52</f>
        <v>51900</v>
      </c>
      <c r="E51" s="97">
        <f t="shared" si="5"/>
        <v>8521.4</v>
      </c>
      <c r="F51" s="98">
        <f t="shared" si="2"/>
        <v>43378.6</v>
      </c>
    </row>
    <row r="52" spans="1:6" s="55" customFormat="1" ht="25.5">
      <c r="A52" s="113" t="s">
        <v>231</v>
      </c>
      <c r="B52" s="95" t="s">
        <v>111</v>
      </c>
      <c r="C52" s="96" t="s">
        <v>150</v>
      </c>
      <c r="D52" s="97">
        <f t="shared" si="5"/>
        <v>51900</v>
      </c>
      <c r="E52" s="97">
        <f t="shared" si="5"/>
        <v>8521.4</v>
      </c>
      <c r="F52" s="98">
        <f t="shared" si="2"/>
        <v>43378.6</v>
      </c>
    </row>
    <row r="53" spans="1:6" s="55" customFormat="1" ht="38.25">
      <c r="A53" s="113" t="s">
        <v>232</v>
      </c>
      <c r="B53" s="95" t="s">
        <v>111</v>
      </c>
      <c r="C53" s="96" t="s">
        <v>151</v>
      </c>
      <c r="D53" s="97">
        <f t="shared" si="5"/>
        <v>51900</v>
      </c>
      <c r="E53" s="97">
        <f t="shared" si="5"/>
        <v>8521.4</v>
      </c>
      <c r="F53" s="98">
        <f t="shared" si="2"/>
        <v>43378.6</v>
      </c>
    </row>
    <row r="54" spans="1:6" s="55" customFormat="1" ht="12.75">
      <c r="A54" s="113" t="s">
        <v>213</v>
      </c>
      <c r="B54" s="95" t="s">
        <v>111</v>
      </c>
      <c r="C54" s="96" t="s">
        <v>152</v>
      </c>
      <c r="D54" s="97">
        <f>D55+D62</f>
        <v>51900</v>
      </c>
      <c r="E54" s="97">
        <f>E55+E62</f>
        <v>8521.4</v>
      </c>
      <c r="F54" s="98">
        <f t="shared" si="2"/>
        <v>43378.6</v>
      </c>
    </row>
    <row r="55" spans="1:6" s="55" customFormat="1" ht="12.75">
      <c r="A55" s="113" t="s">
        <v>214</v>
      </c>
      <c r="B55" s="95" t="s">
        <v>111</v>
      </c>
      <c r="C55" s="96" t="s">
        <v>153</v>
      </c>
      <c r="D55" s="97">
        <f>D56+D59</f>
        <v>48102</v>
      </c>
      <c r="E55" s="97">
        <f>E56+E59</f>
        <v>8521.4</v>
      </c>
      <c r="F55" s="98">
        <f t="shared" si="2"/>
        <v>39580.6</v>
      </c>
    </row>
    <row r="56" spans="1:6" s="55" customFormat="1" ht="25.5">
      <c r="A56" s="113" t="s">
        <v>215</v>
      </c>
      <c r="B56" s="95" t="s">
        <v>111</v>
      </c>
      <c r="C56" s="96" t="s">
        <v>154</v>
      </c>
      <c r="D56" s="97">
        <f>D57+D58</f>
        <v>47002</v>
      </c>
      <c r="E56" s="97">
        <f>E57+E58</f>
        <v>8521.4</v>
      </c>
      <c r="F56" s="98">
        <f>D56-E56</f>
        <v>38480.6</v>
      </c>
    </row>
    <row r="57" spans="1:6" s="55" customFormat="1" ht="12.75">
      <c r="A57" s="113" t="s">
        <v>216</v>
      </c>
      <c r="B57" s="95" t="s">
        <v>111</v>
      </c>
      <c r="C57" s="96" t="s">
        <v>155</v>
      </c>
      <c r="D57" s="97">
        <v>36100</v>
      </c>
      <c r="E57" s="97">
        <v>6800</v>
      </c>
      <c r="F57" s="98">
        <f>D57-E57</f>
        <v>29300</v>
      </c>
    </row>
    <row r="58" spans="1:6" s="55" customFormat="1" ht="12.75">
      <c r="A58" s="113" t="s">
        <v>217</v>
      </c>
      <c r="B58" s="95" t="s">
        <v>111</v>
      </c>
      <c r="C58" s="96" t="s">
        <v>156</v>
      </c>
      <c r="D58" s="97">
        <v>10902</v>
      </c>
      <c r="E58" s="97">
        <v>1721.4</v>
      </c>
      <c r="F58" s="98">
        <f>D58-E58</f>
        <v>9180.6</v>
      </c>
    </row>
    <row r="59" spans="1:6" s="55" customFormat="1" ht="12.75">
      <c r="A59" s="113" t="s">
        <v>219</v>
      </c>
      <c r="B59" s="95" t="s">
        <v>111</v>
      </c>
      <c r="C59" s="96" t="s">
        <v>157</v>
      </c>
      <c r="D59" s="97">
        <f>D61+D60</f>
        <v>1100</v>
      </c>
      <c r="E59" s="97">
        <f>E61</f>
        <v>0</v>
      </c>
      <c r="F59" s="98">
        <f t="shared" si="2"/>
        <v>1100</v>
      </c>
    </row>
    <row r="60" spans="1:6" s="55" customFormat="1" ht="12.75">
      <c r="A60" s="113" t="s">
        <v>279</v>
      </c>
      <c r="B60" s="95" t="s">
        <v>111</v>
      </c>
      <c r="C60" s="96" t="s">
        <v>313</v>
      </c>
      <c r="D60" s="97">
        <v>800</v>
      </c>
      <c r="E60" s="97">
        <v>0</v>
      </c>
      <c r="F60" s="98">
        <f>D60-E60</f>
        <v>800</v>
      </c>
    </row>
    <row r="61" spans="1:6" s="55" customFormat="1" ht="12.75">
      <c r="A61" s="113" t="s">
        <v>222</v>
      </c>
      <c r="B61" s="95" t="s">
        <v>111</v>
      </c>
      <c r="C61" s="96" t="s">
        <v>158</v>
      </c>
      <c r="D61" s="97">
        <v>300</v>
      </c>
      <c r="E61" s="97">
        <v>0</v>
      </c>
      <c r="F61" s="98">
        <f t="shared" si="2"/>
        <v>300</v>
      </c>
    </row>
    <row r="62" spans="1:6" s="55" customFormat="1" ht="12.75">
      <c r="A62" s="113" t="s">
        <v>225</v>
      </c>
      <c r="B62" s="95" t="s">
        <v>111</v>
      </c>
      <c r="C62" s="96" t="s">
        <v>159</v>
      </c>
      <c r="D62" s="97">
        <f>D64+D63</f>
        <v>3798</v>
      </c>
      <c r="E62" s="97">
        <f>E64</f>
        <v>0</v>
      </c>
      <c r="F62" s="98">
        <f t="shared" si="2"/>
        <v>3798</v>
      </c>
    </row>
    <row r="63" spans="1:6" s="55" customFormat="1" ht="12.75">
      <c r="A63" s="113" t="s">
        <v>310</v>
      </c>
      <c r="B63" s="95" t="s">
        <v>111</v>
      </c>
      <c r="C63" s="96" t="s">
        <v>314</v>
      </c>
      <c r="D63" s="97">
        <v>3000</v>
      </c>
      <c r="E63" s="97">
        <v>0</v>
      </c>
      <c r="F63" s="98">
        <f>D63-E63</f>
        <v>3000</v>
      </c>
    </row>
    <row r="64" spans="1:6" s="55" customFormat="1" ht="25.5">
      <c r="A64" s="113" t="s">
        <v>226</v>
      </c>
      <c r="B64" s="95" t="s">
        <v>111</v>
      </c>
      <c r="C64" s="96" t="s">
        <v>160</v>
      </c>
      <c r="D64" s="97">
        <v>798</v>
      </c>
      <c r="E64" s="97">
        <v>0</v>
      </c>
      <c r="F64" s="98">
        <f t="shared" si="2"/>
        <v>798</v>
      </c>
    </row>
    <row r="65" spans="1:6" s="55" customFormat="1" ht="12.75">
      <c r="A65" s="113" t="s">
        <v>318</v>
      </c>
      <c r="B65" s="95" t="s">
        <v>111</v>
      </c>
      <c r="C65" s="96" t="s">
        <v>315</v>
      </c>
      <c r="D65" s="97">
        <f aca="true" t="shared" si="6" ref="D65:E68">D66</f>
        <v>3000</v>
      </c>
      <c r="E65" s="97">
        <f t="shared" si="6"/>
        <v>0</v>
      </c>
      <c r="F65" s="98">
        <f aca="true" t="shared" si="7" ref="F65:F70">D65-E65</f>
        <v>3000</v>
      </c>
    </row>
    <row r="66" spans="1:6" s="55" customFormat="1" ht="25.5">
      <c r="A66" s="113" t="s">
        <v>317</v>
      </c>
      <c r="B66" s="95" t="s">
        <v>111</v>
      </c>
      <c r="C66" s="96" t="s">
        <v>316</v>
      </c>
      <c r="D66" s="97">
        <f t="shared" si="6"/>
        <v>3000</v>
      </c>
      <c r="E66" s="97">
        <f t="shared" si="6"/>
        <v>0</v>
      </c>
      <c r="F66" s="98">
        <f t="shared" si="7"/>
        <v>3000</v>
      </c>
    </row>
    <row r="67" spans="1:6" s="55" customFormat="1" ht="38.25">
      <c r="A67" s="113" t="s">
        <v>320</v>
      </c>
      <c r="B67" s="95" t="s">
        <v>111</v>
      </c>
      <c r="C67" s="96" t="s">
        <v>319</v>
      </c>
      <c r="D67" s="97">
        <f t="shared" si="6"/>
        <v>3000</v>
      </c>
      <c r="E67" s="97">
        <f t="shared" si="6"/>
        <v>0</v>
      </c>
      <c r="F67" s="98">
        <f t="shared" si="7"/>
        <v>3000</v>
      </c>
    </row>
    <row r="68" spans="1:6" s="55" customFormat="1" ht="25.5">
      <c r="A68" s="113" t="s">
        <v>268</v>
      </c>
      <c r="B68" s="95" t="s">
        <v>111</v>
      </c>
      <c r="C68" s="96" t="s">
        <v>321</v>
      </c>
      <c r="D68" s="97">
        <f t="shared" si="6"/>
        <v>3000</v>
      </c>
      <c r="E68" s="97">
        <f t="shared" si="6"/>
        <v>0</v>
      </c>
      <c r="F68" s="98">
        <f t="shared" si="7"/>
        <v>3000</v>
      </c>
    </row>
    <row r="69" spans="1:6" s="55" customFormat="1" ht="12.75">
      <c r="A69" s="113" t="s">
        <v>322</v>
      </c>
      <c r="B69" s="95" t="s">
        <v>111</v>
      </c>
      <c r="C69" s="96" t="s">
        <v>323</v>
      </c>
      <c r="D69" s="97">
        <v>3000</v>
      </c>
      <c r="E69" s="97">
        <v>0</v>
      </c>
      <c r="F69" s="98">
        <f t="shared" si="7"/>
        <v>3000</v>
      </c>
    </row>
    <row r="70" spans="1:6" s="55" customFormat="1" ht="12.75">
      <c r="A70" s="113" t="s">
        <v>233</v>
      </c>
      <c r="B70" s="95" t="s">
        <v>111</v>
      </c>
      <c r="C70" s="96" t="s">
        <v>161</v>
      </c>
      <c r="D70" s="97">
        <f>D71</f>
        <v>16000</v>
      </c>
      <c r="E70" s="97">
        <f>E71</f>
        <v>0</v>
      </c>
      <c r="F70" s="98">
        <f t="shared" si="7"/>
        <v>16000</v>
      </c>
    </row>
    <row r="71" spans="1:6" s="55" customFormat="1" ht="12.75">
      <c r="A71" s="113" t="s">
        <v>234</v>
      </c>
      <c r="B71" s="95" t="s">
        <v>111</v>
      </c>
      <c r="C71" s="96" t="s">
        <v>162</v>
      </c>
      <c r="D71" s="97">
        <f>D72</f>
        <v>16000</v>
      </c>
      <c r="E71" s="97">
        <f>E72</f>
        <v>0</v>
      </c>
      <c r="F71" s="98">
        <f t="shared" si="2"/>
        <v>16000</v>
      </c>
    </row>
    <row r="72" spans="1:6" s="55" customFormat="1" ht="12.75">
      <c r="A72" s="113" t="s">
        <v>234</v>
      </c>
      <c r="B72" s="95" t="s">
        <v>111</v>
      </c>
      <c r="C72" s="96" t="s">
        <v>163</v>
      </c>
      <c r="D72" s="97">
        <f aca="true" t="shared" si="8" ref="D72:E75">D73</f>
        <v>16000</v>
      </c>
      <c r="E72" s="97">
        <f t="shared" si="8"/>
        <v>0</v>
      </c>
      <c r="F72" s="98">
        <f t="shared" si="2"/>
        <v>16000</v>
      </c>
    </row>
    <row r="73" spans="1:6" s="55" customFormat="1" ht="12.75">
      <c r="A73" s="113" t="s">
        <v>213</v>
      </c>
      <c r="B73" s="95" t="s">
        <v>111</v>
      </c>
      <c r="C73" s="96" t="s">
        <v>164</v>
      </c>
      <c r="D73" s="97">
        <f t="shared" si="8"/>
        <v>16000</v>
      </c>
      <c r="E73" s="97">
        <f t="shared" si="8"/>
        <v>0</v>
      </c>
      <c r="F73" s="98">
        <f t="shared" si="2"/>
        <v>16000</v>
      </c>
    </row>
    <row r="74" spans="1:6" s="55" customFormat="1" ht="12.75">
      <c r="A74" s="113" t="s">
        <v>214</v>
      </c>
      <c r="B74" s="95" t="s">
        <v>111</v>
      </c>
      <c r="C74" s="96" t="s">
        <v>165</v>
      </c>
      <c r="D74" s="97">
        <f t="shared" si="8"/>
        <v>16000</v>
      </c>
      <c r="E74" s="97">
        <f t="shared" si="8"/>
        <v>0</v>
      </c>
      <c r="F74" s="98">
        <f t="shared" si="2"/>
        <v>16000</v>
      </c>
    </row>
    <row r="75" spans="1:6" s="55" customFormat="1" ht="12.75">
      <c r="A75" s="113" t="s">
        <v>219</v>
      </c>
      <c r="B75" s="95" t="s">
        <v>111</v>
      </c>
      <c r="C75" s="96" t="s">
        <v>166</v>
      </c>
      <c r="D75" s="97">
        <f t="shared" si="8"/>
        <v>16000</v>
      </c>
      <c r="E75" s="97">
        <f t="shared" si="8"/>
        <v>0</v>
      </c>
      <c r="F75" s="98">
        <f t="shared" si="2"/>
        <v>16000</v>
      </c>
    </row>
    <row r="76" spans="1:6" s="55" customFormat="1" ht="12.75">
      <c r="A76" s="113" t="s">
        <v>222</v>
      </c>
      <c r="B76" s="95" t="s">
        <v>111</v>
      </c>
      <c r="C76" s="96" t="s">
        <v>167</v>
      </c>
      <c r="D76" s="97">
        <v>16000</v>
      </c>
      <c r="E76" s="97">
        <v>0</v>
      </c>
      <c r="F76" s="98">
        <f t="shared" si="2"/>
        <v>16000</v>
      </c>
    </row>
    <row r="77" spans="1:6" s="55" customFormat="1" ht="12.75">
      <c r="A77" s="113" t="s">
        <v>235</v>
      </c>
      <c r="B77" s="95" t="s">
        <v>111</v>
      </c>
      <c r="C77" s="96" t="s">
        <v>168</v>
      </c>
      <c r="D77" s="97">
        <f>D78+D84+D95</f>
        <v>102439.12999999999</v>
      </c>
      <c r="E77" s="97">
        <f>E78+E84+E95</f>
        <v>8475.43</v>
      </c>
      <c r="F77" s="98">
        <f>D77-E77</f>
        <v>93963.69999999998</v>
      </c>
    </row>
    <row r="78" spans="1:6" s="55" customFormat="1" ht="12.75">
      <c r="A78" s="113" t="s">
        <v>236</v>
      </c>
      <c r="B78" s="95" t="s">
        <v>111</v>
      </c>
      <c r="C78" s="96" t="s">
        <v>169</v>
      </c>
      <c r="D78" s="97">
        <f aca="true" t="shared" si="9" ref="D78:E82">D79</f>
        <v>4000</v>
      </c>
      <c r="E78" s="97">
        <f t="shared" si="9"/>
        <v>0</v>
      </c>
      <c r="F78" s="98">
        <f>D78-E78</f>
        <v>4000</v>
      </c>
    </row>
    <row r="79" spans="1:6" s="55" customFormat="1" ht="12.75">
      <c r="A79" s="113" t="s">
        <v>236</v>
      </c>
      <c r="B79" s="95" t="s">
        <v>111</v>
      </c>
      <c r="C79" s="96" t="s">
        <v>170</v>
      </c>
      <c r="D79" s="97">
        <f t="shared" si="9"/>
        <v>4000</v>
      </c>
      <c r="E79" s="97">
        <f t="shared" si="9"/>
        <v>0</v>
      </c>
      <c r="F79" s="98">
        <f t="shared" si="2"/>
        <v>4000</v>
      </c>
    </row>
    <row r="80" spans="1:6" s="55" customFormat="1" ht="12.75">
      <c r="A80" s="113" t="s">
        <v>213</v>
      </c>
      <c r="B80" s="95" t="s">
        <v>111</v>
      </c>
      <c r="C80" s="96" t="s">
        <v>171</v>
      </c>
      <c r="D80" s="97">
        <f t="shared" si="9"/>
        <v>4000</v>
      </c>
      <c r="E80" s="97">
        <f t="shared" si="9"/>
        <v>0</v>
      </c>
      <c r="F80" s="98">
        <f t="shared" si="2"/>
        <v>4000</v>
      </c>
    </row>
    <row r="81" spans="1:6" s="55" customFormat="1" ht="12.75">
      <c r="A81" s="113" t="s">
        <v>214</v>
      </c>
      <c r="B81" s="95" t="s">
        <v>111</v>
      </c>
      <c r="C81" s="96" t="s">
        <v>172</v>
      </c>
      <c r="D81" s="97">
        <f t="shared" si="9"/>
        <v>4000</v>
      </c>
      <c r="E81" s="97">
        <f t="shared" si="9"/>
        <v>0</v>
      </c>
      <c r="F81" s="98">
        <f t="shared" si="2"/>
        <v>4000</v>
      </c>
    </row>
    <row r="82" spans="1:6" s="55" customFormat="1" ht="12.75">
      <c r="A82" s="113" t="s">
        <v>219</v>
      </c>
      <c r="B82" s="95" t="s">
        <v>111</v>
      </c>
      <c r="C82" s="96" t="s">
        <v>173</v>
      </c>
      <c r="D82" s="97">
        <f t="shared" si="9"/>
        <v>4000</v>
      </c>
      <c r="E82" s="97">
        <f t="shared" si="9"/>
        <v>0</v>
      </c>
      <c r="F82" s="98">
        <f t="shared" si="2"/>
        <v>4000</v>
      </c>
    </row>
    <row r="83" spans="1:6" s="55" customFormat="1" ht="12.75">
      <c r="A83" s="113" t="s">
        <v>223</v>
      </c>
      <c r="B83" s="95" t="s">
        <v>111</v>
      </c>
      <c r="C83" s="96" t="s">
        <v>174</v>
      </c>
      <c r="D83" s="97">
        <v>4000</v>
      </c>
      <c r="E83" s="97">
        <v>0</v>
      </c>
      <c r="F83" s="98">
        <f t="shared" si="2"/>
        <v>4000</v>
      </c>
    </row>
    <row r="84" spans="1:6" s="55" customFormat="1" ht="12.75">
      <c r="A84" s="113" t="s">
        <v>237</v>
      </c>
      <c r="B84" s="95" t="s">
        <v>111</v>
      </c>
      <c r="C84" s="96" t="s">
        <v>175</v>
      </c>
      <c r="D84" s="97">
        <f>D90+D85</f>
        <v>67199.93</v>
      </c>
      <c r="E84" s="97">
        <f>E90+E85</f>
        <v>0</v>
      </c>
      <c r="F84" s="98">
        <f aca="true" t="shared" si="10" ref="F84:F89">D84-E84</f>
        <v>67199.93</v>
      </c>
    </row>
    <row r="85" spans="1:6" s="55" customFormat="1" ht="25.5">
      <c r="A85" s="113" t="s">
        <v>346</v>
      </c>
      <c r="B85" s="95"/>
      <c r="C85" s="96" t="s">
        <v>342</v>
      </c>
      <c r="D85" s="97">
        <f>D86</f>
        <v>5199.93</v>
      </c>
      <c r="E85" s="97">
        <f>E86</f>
        <v>0</v>
      </c>
      <c r="F85" s="98">
        <f t="shared" si="10"/>
        <v>5199.93</v>
      </c>
    </row>
    <row r="86" spans="1:6" s="55" customFormat="1" ht="12.75">
      <c r="A86" s="113" t="s">
        <v>345</v>
      </c>
      <c r="B86" s="95"/>
      <c r="C86" s="96" t="s">
        <v>341</v>
      </c>
      <c r="D86" s="97">
        <f>D87</f>
        <v>5199.93</v>
      </c>
      <c r="E86" s="97">
        <f>E87</f>
        <v>0</v>
      </c>
      <c r="F86" s="98">
        <f t="shared" si="10"/>
        <v>5199.93</v>
      </c>
    </row>
    <row r="87" spans="1:6" s="55" customFormat="1" ht="12.75">
      <c r="A87" s="113" t="s">
        <v>344</v>
      </c>
      <c r="B87" s="95"/>
      <c r="C87" s="96" t="s">
        <v>340</v>
      </c>
      <c r="D87" s="97">
        <f>D88+D89</f>
        <v>5199.93</v>
      </c>
      <c r="E87" s="97">
        <f>E88+E89</f>
        <v>0</v>
      </c>
      <c r="F87" s="98">
        <f t="shared" si="10"/>
        <v>5199.93</v>
      </c>
    </row>
    <row r="88" spans="1:6" s="55" customFormat="1" ht="12.75">
      <c r="A88" s="113" t="s">
        <v>279</v>
      </c>
      <c r="B88" s="95"/>
      <c r="C88" s="96" t="s">
        <v>339</v>
      </c>
      <c r="D88" s="97">
        <v>1199.93</v>
      </c>
      <c r="E88" s="97">
        <v>0</v>
      </c>
      <c r="F88" s="98">
        <f t="shared" si="10"/>
        <v>1199.93</v>
      </c>
    </row>
    <row r="89" spans="1:6" s="55" customFormat="1" ht="12.75">
      <c r="A89" s="113" t="s">
        <v>343</v>
      </c>
      <c r="B89" s="95"/>
      <c r="C89" s="96" t="s">
        <v>338</v>
      </c>
      <c r="D89" s="97">
        <v>4000</v>
      </c>
      <c r="E89" s="97">
        <v>0</v>
      </c>
      <c r="F89" s="98">
        <f t="shared" si="10"/>
        <v>4000</v>
      </c>
    </row>
    <row r="90" spans="1:6" s="55" customFormat="1" ht="38.25">
      <c r="A90" s="113" t="s">
        <v>308</v>
      </c>
      <c r="B90" s="95" t="s">
        <v>111</v>
      </c>
      <c r="C90" s="96" t="s">
        <v>176</v>
      </c>
      <c r="D90" s="97">
        <f aca="true" t="shared" si="11" ref="D90:E92">D91</f>
        <v>62000</v>
      </c>
      <c r="E90" s="97">
        <f t="shared" si="11"/>
        <v>0</v>
      </c>
      <c r="F90" s="98">
        <f aca="true" t="shared" si="12" ref="F90:F132">D90-E90</f>
        <v>62000</v>
      </c>
    </row>
    <row r="91" spans="1:6" s="55" customFormat="1" ht="12.75">
      <c r="A91" s="113" t="s">
        <v>213</v>
      </c>
      <c r="B91" s="95" t="s">
        <v>111</v>
      </c>
      <c r="C91" s="96" t="s">
        <v>177</v>
      </c>
      <c r="D91" s="97">
        <f t="shared" si="11"/>
        <v>62000</v>
      </c>
      <c r="E91" s="97">
        <f t="shared" si="11"/>
        <v>0</v>
      </c>
      <c r="F91" s="98">
        <f t="shared" si="12"/>
        <v>62000</v>
      </c>
    </row>
    <row r="92" spans="1:6" s="55" customFormat="1" ht="12.75">
      <c r="A92" s="113" t="s">
        <v>214</v>
      </c>
      <c r="B92" s="95" t="s">
        <v>111</v>
      </c>
      <c r="C92" s="96" t="s">
        <v>178</v>
      </c>
      <c r="D92" s="97">
        <f t="shared" si="11"/>
        <v>62000</v>
      </c>
      <c r="E92" s="97">
        <f t="shared" si="11"/>
        <v>0</v>
      </c>
      <c r="F92" s="98">
        <f t="shared" si="12"/>
        <v>62000</v>
      </c>
    </row>
    <row r="93" spans="1:6" s="55" customFormat="1" ht="12.75">
      <c r="A93" s="113" t="s">
        <v>219</v>
      </c>
      <c r="B93" s="95" t="s">
        <v>111</v>
      </c>
      <c r="C93" s="96" t="s">
        <v>179</v>
      </c>
      <c r="D93" s="97">
        <f>D94</f>
        <v>62000</v>
      </c>
      <c r="E93" s="97">
        <f>E94</f>
        <v>0</v>
      </c>
      <c r="F93" s="98">
        <f t="shared" si="12"/>
        <v>62000</v>
      </c>
    </row>
    <row r="94" spans="1:6" s="55" customFormat="1" ht="12.75">
      <c r="A94" s="113" t="s">
        <v>223</v>
      </c>
      <c r="B94" s="95" t="s">
        <v>111</v>
      </c>
      <c r="C94" s="96" t="s">
        <v>180</v>
      </c>
      <c r="D94" s="97">
        <v>62000</v>
      </c>
      <c r="E94" s="97">
        <v>0</v>
      </c>
      <c r="F94" s="98">
        <f t="shared" si="12"/>
        <v>62000</v>
      </c>
    </row>
    <row r="95" spans="1:6" s="55" customFormat="1" ht="12.75">
      <c r="A95" s="113" t="s">
        <v>238</v>
      </c>
      <c r="B95" s="95" t="s">
        <v>111</v>
      </c>
      <c r="C95" s="96" t="s">
        <v>181</v>
      </c>
      <c r="D95" s="97">
        <f aca="true" t="shared" si="13" ref="D95:E97">D96</f>
        <v>31239.2</v>
      </c>
      <c r="E95" s="97">
        <f t="shared" si="13"/>
        <v>8475.43</v>
      </c>
      <c r="F95" s="98">
        <f>D95-E95</f>
        <v>22763.77</v>
      </c>
    </row>
    <row r="96" spans="1:6" s="55" customFormat="1" ht="12.75">
      <c r="A96" s="113" t="s">
        <v>213</v>
      </c>
      <c r="B96" s="95" t="s">
        <v>111</v>
      </c>
      <c r="C96" s="96" t="s">
        <v>182</v>
      </c>
      <c r="D96" s="97">
        <f t="shared" si="13"/>
        <v>31239.2</v>
      </c>
      <c r="E96" s="97">
        <f t="shared" si="13"/>
        <v>8475.43</v>
      </c>
      <c r="F96" s="98">
        <f>D96-E96</f>
        <v>22763.77</v>
      </c>
    </row>
    <row r="97" spans="1:6" s="55" customFormat="1" ht="12.75">
      <c r="A97" s="113" t="s">
        <v>214</v>
      </c>
      <c r="B97" s="95" t="s">
        <v>111</v>
      </c>
      <c r="C97" s="96" t="s">
        <v>183</v>
      </c>
      <c r="D97" s="97">
        <f t="shared" si="13"/>
        <v>31239.2</v>
      </c>
      <c r="E97" s="97">
        <f t="shared" si="13"/>
        <v>8475.43</v>
      </c>
      <c r="F97" s="98">
        <f t="shared" si="12"/>
        <v>22763.77</v>
      </c>
    </row>
    <row r="98" spans="1:6" s="55" customFormat="1" ht="12.75">
      <c r="A98" s="113" t="s">
        <v>219</v>
      </c>
      <c r="B98" s="95" t="s">
        <v>111</v>
      </c>
      <c r="C98" s="96" t="s">
        <v>184</v>
      </c>
      <c r="D98" s="97">
        <f>D99+D100+D101</f>
        <v>31239.2</v>
      </c>
      <c r="E98" s="97">
        <f>E99+E100+E101</f>
        <v>8475.43</v>
      </c>
      <c r="F98" s="98">
        <f>D98-E98</f>
        <v>22763.77</v>
      </c>
    </row>
    <row r="99" spans="1:6" s="55" customFormat="1" ht="12.75">
      <c r="A99" s="113" t="s">
        <v>221</v>
      </c>
      <c r="B99" s="95" t="s">
        <v>111</v>
      </c>
      <c r="C99" s="96" t="s">
        <v>185</v>
      </c>
      <c r="D99" s="97">
        <v>20150</v>
      </c>
      <c r="E99" s="97">
        <v>8475.43</v>
      </c>
      <c r="F99" s="98">
        <f>D99-E99</f>
        <v>11674.57</v>
      </c>
    </row>
    <row r="100" spans="1:6" s="55" customFormat="1" ht="12.75">
      <c r="A100" s="113" t="s">
        <v>222</v>
      </c>
      <c r="B100" s="95" t="s">
        <v>111</v>
      </c>
      <c r="C100" s="96" t="s">
        <v>186</v>
      </c>
      <c r="D100" s="97">
        <v>9989.2</v>
      </c>
      <c r="E100" s="97">
        <v>0</v>
      </c>
      <c r="F100" s="98">
        <f>D100-E100</f>
        <v>9989.2</v>
      </c>
    </row>
    <row r="101" spans="1:6" s="55" customFormat="1" ht="12.75">
      <c r="A101" s="113" t="s">
        <v>223</v>
      </c>
      <c r="B101" s="95" t="s">
        <v>111</v>
      </c>
      <c r="C101" s="96" t="s">
        <v>187</v>
      </c>
      <c r="D101" s="97">
        <v>1100</v>
      </c>
      <c r="E101" s="97">
        <v>0</v>
      </c>
      <c r="F101" s="98">
        <f>D101-E101</f>
        <v>1100</v>
      </c>
    </row>
    <row r="102" spans="1:6" s="55" customFormat="1" ht="12.75">
      <c r="A102" s="113" t="s">
        <v>239</v>
      </c>
      <c r="B102" s="95" t="s">
        <v>111</v>
      </c>
      <c r="C102" s="96" t="s">
        <v>188</v>
      </c>
      <c r="D102" s="97">
        <f>D104</f>
        <v>523723</v>
      </c>
      <c r="E102" s="97">
        <f>E104</f>
        <v>82254.91</v>
      </c>
      <c r="F102" s="98">
        <f>D102-E102</f>
        <v>441468.08999999997</v>
      </c>
    </row>
    <row r="103" spans="1:6" s="55" customFormat="1" ht="12.75">
      <c r="A103" s="113" t="s">
        <v>240</v>
      </c>
      <c r="B103" s="95" t="s">
        <v>111</v>
      </c>
      <c r="C103" s="96" t="s">
        <v>189</v>
      </c>
      <c r="D103" s="97">
        <f>D104</f>
        <v>523723</v>
      </c>
      <c r="E103" s="97">
        <f>E104</f>
        <v>82254.91</v>
      </c>
      <c r="F103" s="98">
        <f t="shared" si="12"/>
        <v>441468.08999999997</v>
      </c>
    </row>
    <row r="104" spans="1:6" s="55" customFormat="1" ht="12.75">
      <c r="A104" s="113" t="s">
        <v>240</v>
      </c>
      <c r="B104" s="95" t="s">
        <v>111</v>
      </c>
      <c r="C104" s="96" t="s">
        <v>190</v>
      </c>
      <c r="D104" s="97">
        <f>D105</f>
        <v>523723</v>
      </c>
      <c r="E104" s="97">
        <f>E105</f>
        <v>82254.91</v>
      </c>
      <c r="F104" s="98">
        <f>D104-E104</f>
        <v>441468.08999999997</v>
      </c>
    </row>
    <row r="105" spans="1:6" s="55" customFormat="1" ht="12.75">
      <c r="A105" s="113" t="s">
        <v>240</v>
      </c>
      <c r="B105" s="95" t="s">
        <v>93</v>
      </c>
      <c r="C105" s="96" t="s">
        <v>191</v>
      </c>
      <c r="D105" s="97">
        <f>D106+D116</f>
        <v>523723</v>
      </c>
      <c r="E105" s="97">
        <f>E106+E116</f>
        <v>82254.91</v>
      </c>
      <c r="F105" s="98">
        <f>D105-E105</f>
        <v>441468.08999999997</v>
      </c>
    </row>
    <row r="106" spans="1:6" s="55" customFormat="1" ht="12.75">
      <c r="A106" s="113" t="s">
        <v>214</v>
      </c>
      <c r="B106" s="95" t="s">
        <v>111</v>
      </c>
      <c r="C106" s="96" t="s">
        <v>192</v>
      </c>
      <c r="D106" s="97">
        <f>D107+D110+D115</f>
        <v>492523</v>
      </c>
      <c r="E106" s="97">
        <f>E107+E110+E115</f>
        <v>82254.91</v>
      </c>
      <c r="F106" s="98">
        <f>D106-E106</f>
        <v>410268.08999999997</v>
      </c>
    </row>
    <row r="107" spans="1:6" s="55" customFormat="1" ht="25.5">
      <c r="A107" s="113" t="s">
        <v>215</v>
      </c>
      <c r="B107" s="95" t="s">
        <v>111</v>
      </c>
      <c r="C107" s="96" t="s">
        <v>193</v>
      </c>
      <c r="D107" s="97">
        <f>D108+D109</f>
        <v>397451</v>
      </c>
      <c r="E107" s="97">
        <f>E108+E109</f>
        <v>77648.84</v>
      </c>
      <c r="F107" s="98">
        <f>D107-E107</f>
        <v>319802.16000000003</v>
      </c>
    </row>
    <row r="108" spans="1:6" s="55" customFormat="1" ht="12.75">
      <c r="A108" s="113" t="s">
        <v>216</v>
      </c>
      <c r="B108" s="95" t="s">
        <v>111</v>
      </c>
      <c r="C108" s="96" t="s">
        <v>194</v>
      </c>
      <c r="D108" s="97">
        <v>305262</v>
      </c>
      <c r="E108" s="97">
        <v>58593.2</v>
      </c>
      <c r="F108" s="98">
        <f t="shared" si="12"/>
        <v>246668.8</v>
      </c>
    </row>
    <row r="109" spans="1:6" s="55" customFormat="1" ht="12.75">
      <c r="A109" s="113" t="s">
        <v>217</v>
      </c>
      <c r="B109" s="95" t="s">
        <v>111</v>
      </c>
      <c r="C109" s="96" t="s">
        <v>195</v>
      </c>
      <c r="D109" s="97">
        <v>92189</v>
      </c>
      <c r="E109" s="97">
        <v>19055.64</v>
      </c>
      <c r="F109" s="98">
        <f t="shared" si="12"/>
        <v>73133.36</v>
      </c>
    </row>
    <row r="110" spans="1:6" s="55" customFormat="1" ht="12.75">
      <c r="A110" s="113" t="s">
        <v>219</v>
      </c>
      <c r="B110" s="95" t="s">
        <v>111</v>
      </c>
      <c r="C110" s="96" t="s">
        <v>196</v>
      </c>
      <c r="D110" s="97">
        <f>D112+D113+D114+D111</f>
        <v>83153</v>
      </c>
      <c r="E110" s="97">
        <f>E112+E113+E114</f>
        <v>3906.0699999999997</v>
      </c>
      <c r="F110" s="98">
        <f>D110-E110</f>
        <v>79246.93</v>
      </c>
    </row>
    <row r="111" spans="1:6" s="55" customFormat="1" ht="12.75">
      <c r="A111" s="113" t="s">
        <v>279</v>
      </c>
      <c r="B111" s="95" t="s">
        <v>111</v>
      </c>
      <c r="C111" s="96" t="s">
        <v>335</v>
      </c>
      <c r="D111" s="97">
        <v>2063</v>
      </c>
      <c r="E111" s="97">
        <v>0</v>
      </c>
      <c r="F111" s="98">
        <f>D111-E111</f>
        <v>2063</v>
      </c>
    </row>
    <row r="112" spans="1:6" s="55" customFormat="1" ht="12.75">
      <c r="A112" s="113" t="s">
        <v>221</v>
      </c>
      <c r="B112" s="95" t="s">
        <v>111</v>
      </c>
      <c r="C112" s="96" t="s">
        <v>197</v>
      </c>
      <c r="D112" s="97">
        <v>51500</v>
      </c>
      <c r="E112" s="97">
        <v>746.48</v>
      </c>
      <c r="F112" s="98">
        <f t="shared" si="12"/>
        <v>50753.52</v>
      </c>
    </row>
    <row r="113" spans="1:6" s="55" customFormat="1" ht="12.75">
      <c r="A113" s="113" t="s">
        <v>222</v>
      </c>
      <c r="B113" s="95" t="s">
        <v>111</v>
      </c>
      <c r="C113" s="96" t="s">
        <v>198</v>
      </c>
      <c r="D113" s="97">
        <v>14240</v>
      </c>
      <c r="E113" s="97">
        <v>1214.59</v>
      </c>
      <c r="F113" s="98">
        <f t="shared" si="12"/>
        <v>13025.41</v>
      </c>
    </row>
    <row r="114" spans="1:6" s="55" customFormat="1" ht="12.75">
      <c r="A114" s="113" t="s">
        <v>223</v>
      </c>
      <c r="B114" s="95" t="s">
        <v>111</v>
      </c>
      <c r="C114" s="96" t="s">
        <v>199</v>
      </c>
      <c r="D114" s="97">
        <v>15350</v>
      </c>
      <c r="E114" s="97">
        <v>1945</v>
      </c>
      <c r="F114" s="98">
        <f t="shared" si="12"/>
        <v>13405</v>
      </c>
    </row>
    <row r="115" spans="1:6" s="55" customFormat="1" ht="12.75">
      <c r="A115" s="113" t="s">
        <v>224</v>
      </c>
      <c r="B115" s="95" t="s">
        <v>111</v>
      </c>
      <c r="C115" s="96" t="s">
        <v>200</v>
      </c>
      <c r="D115" s="97">
        <v>11919</v>
      </c>
      <c r="E115" s="97">
        <v>700</v>
      </c>
      <c r="F115" s="98">
        <f t="shared" si="12"/>
        <v>11219</v>
      </c>
    </row>
    <row r="116" spans="1:6" s="55" customFormat="1" ht="12.75">
      <c r="A116" s="113" t="s">
        <v>225</v>
      </c>
      <c r="B116" s="95" t="s">
        <v>111</v>
      </c>
      <c r="C116" s="96" t="s">
        <v>201</v>
      </c>
      <c r="D116" s="97">
        <f>D117+D118</f>
        <v>31200</v>
      </c>
      <c r="E116" s="97">
        <f>E117+E118</f>
        <v>0</v>
      </c>
      <c r="F116" s="98">
        <f t="shared" si="12"/>
        <v>31200</v>
      </c>
    </row>
    <row r="117" spans="1:6" s="55" customFormat="1" ht="12.75">
      <c r="A117" s="113" t="s">
        <v>241</v>
      </c>
      <c r="B117" s="95" t="s">
        <v>111</v>
      </c>
      <c r="C117" s="96" t="s">
        <v>202</v>
      </c>
      <c r="D117" s="97">
        <v>6400</v>
      </c>
      <c r="E117" s="97">
        <v>0</v>
      </c>
      <c r="F117" s="98">
        <f t="shared" si="12"/>
        <v>6400</v>
      </c>
    </row>
    <row r="118" spans="1:6" s="55" customFormat="1" ht="25.5">
      <c r="A118" s="113" t="s">
        <v>226</v>
      </c>
      <c r="B118" s="95" t="s">
        <v>111</v>
      </c>
      <c r="C118" s="96" t="s">
        <v>203</v>
      </c>
      <c r="D118" s="97">
        <v>24800</v>
      </c>
      <c r="E118" s="97">
        <v>0</v>
      </c>
      <c r="F118" s="98">
        <f t="shared" si="12"/>
        <v>24800</v>
      </c>
    </row>
    <row r="119" spans="1:6" s="55" customFormat="1" ht="12.75">
      <c r="A119" s="113" t="s">
        <v>242</v>
      </c>
      <c r="B119" s="95" t="s">
        <v>111</v>
      </c>
      <c r="C119" s="96" t="s">
        <v>204</v>
      </c>
      <c r="D119" s="97">
        <f aca="true" t="shared" si="14" ref="D119:D124">D120</f>
        <v>13000</v>
      </c>
      <c r="E119" s="97">
        <f aca="true" t="shared" si="15" ref="E119:E124">E120</f>
        <v>3000</v>
      </c>
      <c r="F119" s="98">
        <f t="shared" si="12"/>
        <v>10000</v>
      </c>
    </row>
    <row r="120" spans="1:6" s="55" customFormat="1" ht="12.75">
      <c r="A120" s="113" t="s">
        <v>243</v>
      </c>
      <c r="B120" s="95" t="s">
        <v>111</v>
      </c>
      <c r="C120" s="96" t="s">
        <v>205</v>
      </c>
      <c r="D120" s="97">
        <f t="shared" si="14"/>
        <v>13000</v>
      </c>
      <c r="E120" s="97">
        <f t="shared" si="15"/>
        <v>3000</v>
      </c>
      <c r="F120" s="98">
        <f t="shared" si="12"/>
        <v>10000</v>
      </c>
    </row>
    <row r="121" spans="1:6" s="55" customFormat="1" ht="12.75">
      <c r="A121" s="113" t="s">
        <v>243</v>
      </c>
      <c r="B121" s="95" t="s">
        <v>111</v>
      </c>
      <c r="C121" s="96" t="s">
        <v>206</v>
      </c>
      <c r="D121" s="97">
        <f t="shared" si="14"/>
        <v>13000</v>
      </c>
      <c r="E121" s="97">
        <f t="shared" si="15"/>
        <v>3000</v>
      </c>
      <c r="F121" s="98">
        <f t="shared" si="12"/>
        <v>10000</v>
      </c>
    </row>
    <row r="122" spans="1:6" s="55" customFormat="1" ht="12.75">
      <c r="A122" s="113" t="s">
        <v>243</v>
      </c>
      <c r="B122" s="95" t="s">
        <v>111</v>
      </c>
      <c r="C122" s="96" t="s">
        <v>207</v>
      </c>
      <c r="D122" s="97">
        <f t="shared" si="14"/>
        <v>13000</v>
      </c>
      <c r="E122" s="97">
        <f t="shared" si="15"/>
        <v>3000</v>
      </c>
      <c r="F122" s="98">
        <f t="shared" si="12"/>
        <v>10000</v>
      </c>
    </row>
    <row r="123" spans="1:6" s="55" customFormat="1" ht="12.75">
      <c r="A123" s="113" t="s">
        <v>214</v>
      </c>
      <c r="B123" s="95" t="s">
        <v>111</v>
      </c>
      <c r="C123" s="96" t="s">
        <v>208</v>
      </c>
      <c r="D123" s="97">
        <f t="shared" si="14"/>
        <v>13000</v>
      </c>
      <c r="E123" s="97">
        <f t="shared" si="15"/>
        <v>3000</v>
      </c>
      <c r="F123" s="98">
        <f t="shared" si="12"/>
        <v>10000</v>
      </c>
    </row>
    <row r="124" spans="1:6" s="55" customFormat="1" ht="12.75">
      <c r="A124" s="114" t="s">
        <v>244</v>
      </c>
      <c r="B124" s="100" t="s">
        <v>111</v>
      </c>
      <c r="C124" s="101" t="s">
        <v>209</v>
      </c>
      <c r="D124" s="102">
        <f t="shared" si="14"/>
        <v>13000</v>
      </c>
      <c r="E124" s="102">
        <f t="shared" si="15"/>
        <v>3000</v>
      </c>
      <c r="F124" s="103">
        <f t="shared" si="12"/>
        <v>10000</v>
      </c>
    </row>
    <row r="125" spans="1:6" s="55" customFormat="1" ht="37.5" customHeight="1">
      <c r="A125" s="115" t="s">
        <v>245</v>
      </c>
      <c r="B125" s="104" t="s">
        <v>111</v>
      </c>
      <c r="C125" s="105" t="s">
        <v>210</v>
      </c>
      <c r="D125" s="106">
        <v>13000</v>
      </c>
      <c r="E125" s="106">
        <v>3000</v>
      </c>
      <c r="F125" s="106">
        <f t="shared" si="12"/>
        <v>10000</v>
      </c>
    </row>
    <row r="126" spans="1:6" s="55" customFormat="1" ht="55.5" customHeight="1">
      <c r="A126" s="115" t="s">
        <v>324</v>
      </c>
      <c r="B126" s="104" t="s">
        <v>111</v>
      </c>
      <c r="C126" s="105" t="s">
        <v>325</v>
      </c>
      <c r="D126" s="106">
        <f aca="true" t="shared" si="16" ref="D126:D131">D127</f>
        <v>170</v>
      </c>
      <c r="E126" s="106">
        <v>0</v>
      </c>
      <c r="F126" s="106">
        <f t="shared" si="12"/>
        <v>170</v>
      </c>
    </row>
    <row r="127" spans="1:6" s="55" customFormat="1" ht="25.5">
      <c r="A127" s="113" t="s">
        <v>326</v>
      </c>
      <c r="B127" s="95" t="s">
        <v>111</v>
      </c>
      <c r="C127" s="96" t="s">
        <v>327</v>
      </c>
      <c r="D127" s="97">
        <f t="shared" si="16"/>
        <v>170</v>
      </c>
      <c r="E127" s="97">
        <v>0</v>
      </c>
      <c r="F127" s="98">
        <f t="shared" si="12"/>
        <v>170</v>
      </c>
    </row>
    <row r="128" spans="1:6" s="55" customFormat="1" ht="25.5">
      <c r="A128" s="113" t="s">
        <v>326</v>
      </c>
      <c r="B128" s="95" t="s">
        <v>111</v>
      </c>
      <c r="C128" s="96" t="s">
        <v>328</v>
      </c>
      <c r="D128" s="97">
        <f t="shared" si="16"/>
        <v>170</v>
      </c>
      <c r="E128" s="97">
        <v>0</v>
      </c>
      <c r="F128" s="98">
        <f t="shared" si="12"/>
        <v>170</v>
      </c>
    </row>
    <row r="129" spans="1:6" s="55" customFormat="1" ht="12.75">
      <c r="A129" s="113" t="s">
        <v>213</v>
      </c>
      <c r="B129" s="95" t="s">
        <v>111</v>
      </c>
      <c r="C129" s="96" t="s">
        <v>329</v>
      </c>
      <c r="D129" s="97">
        <f t="shared" si="16"/>
        <v>170</v>
      </c>
      <c r="E129" s="97">
        <v>0</v>
      </c>
      <c r="F129" s="98">
        <f t="shared" si="12"/>
        <v>170</v>
      </c>
    </row>
    <row r="130" spans="1:6" s="55" customFormat="1" ht="12.75">
      <c r="A130" s="113" t="s">
        <v>214</v>
      </c>
      <c r="B130" s="95" t="s">
        <v>111</v>
      </c>
      <c r="C130" s="96" t="s">
        <v>330</v>
      </c>
      <c r="D130" s="97">
        <f t="shared" si="16"/>
        <v>170</v>
      </c>
      <c r="E130" s="97">
        <v>0</v>
      </c>
      <c r="F130" s="98">
        <f t="shared" si="12"/>
        <v>170</v>
      </c>
    </row>
    <row r="131" spans="1:6" s="55" customFormat="1" ht="12.75">
      <c r="A131" s="113" t="s">
        <v>331</v>
      </c>
      <c r="B131" s="95" t="s">
        <v>111</v>
      </c>
      <c r="C131" s="96" t="s">
        <v>332</v>
      </c>
      <c r="D131" s="97">
        <f t="shared" si="16"/>
        <v>170</v>
      </c>
      <c r="E131" s="97">
        <v>0</v>
      </c>
      <c r="F131" s="98">
        <f t="shared" si="12"/>
        <v>170</v>
      </c>
    </row>
    <row r="132" spans="1:6" ht="50.25" customHeight="1">
      <c r="A132" s="113" t="s">
        <v>333</v>
      </c>
      <c r="B132" s="95" t="s">
        <v>111</v>
      </c>
      <c r="C132" s="96" t="s">
        <v>334</v>
      </c>
      <c r="D132" s="97">
        <v>170</v>
      </c>
      <c r="E132" s="97">
        <v>0</v>
      </c>
      <c r="F132" s="98">
        <f t="shared" si="12"/>
        <v>170</v>
      </c>
    </row>
    <row r="133" spans="1:6" ht="10.5" customHeight="1" thickBot="1">
      <c r="A133" s="99"/>
      <c r="B133" s="107"/>
      <c r="C133" s="101"/>
      <c r="D133" s="102"/>
      <c r="E133" s="102"/>
      <c r="F133" s="108"/>
    </row>
    <row r="134" spans="1:6" s="55" customFormat="1" ht="24" customHeight="1" thickBot="1">
      <c r="A134" s="109" t="s">
        <v>76</v>
      </c>
      <c r="B134" s="110">
        <v>450</v>
      </c>
      <c r="C134" s="111" t="s">
        <v>79</v>
      </c>
      <c r="D134" s="112" t="s">
        <v>91</v>
      </c>
      <c r="E134" s="112">
        <v>0</v>
      </c>
      <c r="F134" s="111" t="s">
        <v>79</v>
      </c>
    </row>
    <row r="135" spans="4:6" s="19" customFormat="1" ht="12.75">
      <c r="D135" s="29"/>
      <c r="E135" s="29"/>
      <c r="F135" s="29"/>
    </row>
  </sheetData>
  <sheetProtection/>
  <mergeCells count="2">
    <mergeCell ref="A1:E1"/>
    <mergeCell ref="F3:F5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8" scale="79" r:id="rId1"/>
  <rowBreaks count="2" manualBreakCount="2">
    <brk id="50" max="255" man="1"/>
    <brk id="1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G34"/>
  <sheetViews>
    <sheetView view="pageBreakPreview" zoomScaleNormal="115" zoomScaleSheetLayoutView="100" zoomScalePageLayoutView="0" workbookViewId="0" topLeftCell="A1">
      <selection activeCell="B35" sqref="B35"/>
    </sheetView>
  </sheetViews>
  <sheetFormatPr defaultColWidth="9.00390625" defaultRowHeight="12.75"/>
  <cols>
    <col min="1" max="1" width="0.12890625" style="25" customWidth="1"/>
    <col min="2" max="2" width="48.25390625" style="25" customWidth="1"/>
    <col min="3" max="3" width="4.375" style="26" customWidth="1"/>
    <col min="4" max="4" width="22.125" style="27" customWidth="1"/>
    <col min="5" max="5" width="17.75390625" style="23" customWidth="1"/>
    <col min="6" max="6" width="17.25390625" style="24" customWidth="1"/>
    <col min="7" max="7" width="17.625" style="24" customWidth="1"/>
    <col min="8" max="8" width="0.74609375" style="24" customWidth="1"/>
    <col min="9" max="16384" width="9.125" style="24" customWidth="1"/>
  </cols>
  <sheetData>
    <row r="1" spans="1:6" s="22" customFormat="1" ht="12.75" customHeight="1">
      <c r="A1" s="156"/>
      <c r="B1" s="156"/>
      <c r="C1" s="156"/>
      <c r="D1" s="156"/>
      <c r="E1" s="156"/>
      <c r="F1" s="156"/>
    </row>
    <row r="2" spans="1:6" ht="15.75" customHeight="1">
      <c r="A2" s="68"/>
      <c r="B2" s="69"/>
      <c r="C2" s="14"/>
      <c r="D2" s="70"/>
      <c r="E2" s="70" t="s">
        <v>54</v>
      </c>
      <c r="F2" s="14"/>
    </row>
    <row r="3" spans="1:6" ht="10.5" customHeight="1">
      <c r="A3" s="13"/>
      <c r="B3" s="18"/>
      <c r="C3" s="2"/>
      <c r="D3" s="71"/>
      <c r="E3" s="71"/>
      <c r="F3" s="71"/>
    </row>
    <row r="4" spans="1:6" ht="15">
      <c r="A4" s="48" t="s">
        <v>89</v>
      </c>
      <c r="B4" s="1"/>
      <c r="C4" s="7"/>
      <c r="D4" s="6"/>
      <c r="E4" s="65"/>
      <c r="F4" s="70"/>
    </row>
    <row r="5" spans="1:6" s="22" customFormat="1" ht="12.75" customHeight="1">
      <c r="A5" s="13"/>
      <c r="B5" s="18"/>
      <c r="C5" s="44"/>
      <c r="D5" s="45"/>
      <c r="E5" s="46"/>
      <c r="F5" s="47"/>
    </row>
    <row r="6" spans="2:7" ht="12.75" customHeight="1">
      <c r="B6" s="128"/>
      <c r="C6" s="128"/>
      <c r="D6" s="129" t="s">
        <v>80</v>
      </c>
      <c r="E6" s="129" t="s">
        <v>51</v>
      </c>
      <c r="F6" s="129"/>
      <c r="G6" s="129" t="s">
        <v>81</v>
      </c>
    </row>
    <row r="7" spans="2:7" ht="10.5" customHeight="1">
      <c r="B7" s="116"/>
      <c r="C7" s="130" t="s">
        <v>39</v>
      </c>
      <c r="D7" s="130" t="s">
        <v>82</v>
      </c>
      <c r="E7" s="130" t="s">
        <v>83</v>
      </c>
      <c r="F7" s="130" t="s">
        <v>46</v>
      </c>
      <c r="G7" s="130" t="s">
        <v>34</v>
      </c>
    </row>
    <row r="8" spans="2:7" ht="10.5" customHeight="1">
      <c r="B8" s="116" t="s">
        <v>36</v>
      </c>
      <c r="C8" s="130" t="s">
        <v>40</v>
      </c>
      <c r="D8" s="130" t="s">
        <v>84</v>
      </c>
      <c r="E8" s="130" t="s">
        <v>34</v>
      </c>
      <c r="F8" s="130"/>
      <c r="G8" s="130"/>
    </row>
    <row r="9" spans="2:7" ht="10.5" customHeight="1">
      <c r="B9" s="116"/>
      <c r="C9" s="130" t="s">
        <v>41</v>
      </c>
      <c r="D9" s="130" t="s">
        <v>66</v>
      </c>
      <c r="E9" s="130"/>
      <c r="F9" s="130"/>
      <c r="G9" s="130"/>
    </row>
    <row r="10" spans="2:7" ht="9.75" customHeight="1">
      <c r="B10" s="116"/>
      <c r="C10" s="130"/>
      <c r="D10" s="130" t="s">
        <v>64</v>
      </c>
      <c r="E10" s="130"/>
      <c r="F10" s="130"/>
      <c r="G10" s="130"/>
    </row>
    <row r="11" spans="2:7" ht="12.75" customHeight="1" thickBot="1">
      <c r="B11" s="117">
        <v>1</v>
      </c>
      <c r="C11" s="118">
        <v>2</v>
      </c>
      <c r="D11" s="131">
        <v>3</v>
      </c>
      <c r="E11" s="132" t="s">
        <v>32</v>
      </c>
      <c r="F11" s="133" t="s">
        <v>33</v>
      </c>
      <c r="G11" s="132" t="s">
        <v>37</v>
      </c>
    </row>
    <row r="12" spans="1:7" ht="25.5">
      <c r="A12" s="59" t="s">
        <v>85</v>
      </c>
      <c r="B12" s="134" t="s">
        <v>90</v>
      </c>
      <c r="C12" s="135">
        <v>500</v>
      </c>
      <c r="D12" s="136" t="s">
        <v>79</v>
      </c>
      <c r="E12" s="158">
        <v>-2194.85</v>
      </c>
      <c r="F12" s="158">
        <v>0</v>
      </c>
      <c r="G12" s="159">
        <f>F12+E12</f>
        <v>-2194.85</v>
      </c>
    </row>
    <row r="13" spans="1:7" ht="12.75">
      <c r="A13" s="59" t="s">
        <v>85</v>
      </c>
      <c r="B13" s="137" t="s">
        <v>86</v>
      </c>
      <c r="C13" s="135">
        <v>700</v>
      </c>
      <c r="D13" s="138" t="s">
        <v>96</v>
      </c>
      <c r="E13" s="158">
        <f>E12</f>
        <v>-2194.85</v>
      </c>
      <c r="F13" s="158">
        <f>F12</f>
        <v>0</v>
      </c>
      <c r="G13" s="159">
        <f>F13+E13</f>
        <v>-2194.85</v>
      </c>
    </row>
    <row r="14" spans="1:7" ht="12.75">
      <c r="A14" s="59" t="s">
        <v>85</v>
      </c>
      <c r="B14" s="139" t="s">
        <v>87</v>
      </c>
      <c r="C14" s="140">
        <v>710</v>
      </c>
      <c r="D14" s="141" t="s">
        <v>97</v>
      </c>
      <c r="E14" s="160">
        <v>-1806900</v>
      </c>
      <c r="F14" s="160">
        <v>-362364.21</v>
      </c>
      <c r="G14" s="161" t="s">
        <v>79</v>
      </c>
    </row>
    <row r="15" spans="1:7" s="60" customFormat="1" ht="12.75">
      <c r="A15" s="59" t="s">
        <v>85</v>
      </c>
      <c r="B15" s="142" t="s">
        <v>98</v>
      </c>
      <c r="C15" s="140">
        <v>710</v>
      </c>
      <c r="D15" s="141" t="s">
        <v>99</v>
      </c>
      <c r="E15" s="160">
        <f aca="true" t="shared" si="0" ref="E15:F17">E14</f>
        <v>-1806900</v>
      </c>
      <c r="F15" s="160">
        <f t="shared" si="0"/>
        <v>-362364.21</v>
      </c>
      <c r="G15" s="162">
        <f>G16</f>
        <v>-1444535.79</v>
      </c>
    </row>
    <row r="16" spans="1:7" s="60" customFormat="1" ht="25.5">
      <c r="A16" s="59" t="s">
        <v>85</v>
      </c>
      <c r="B16" s="142" t="s">
        <v>100</v>
      </c>
      <c r="C16" s="140">
        <v>710</v>
      </c>
      <c r="D16" s="141" t="s">
        <v>101</v>
      </c>
      <c r="E16" s="160">
        <f t="shared" si="0"/>
        <v>-1806900</v>
      </c>
      <c r="F16" s="160">
        <f t="shared" si="0"/>
        <v>-362364.21</v>
      </c>
      <c r="G16" s="162">
        <f>G17</f>
        <v>-1444535.79</v>
      </c>
    </row>
    <row r="17" spans="1:7" s="60" customFormat="1" ht="25.5">
      <c r="A17" s="59" t="s">
        <v>85</v>
      </c>
      <c r="B17" s="142" t="s">
        <v>102</v>
      </c>
      <c r="C17" s="140">
        <v>710</v>
      </c>
      <c r="D17" s="141" t="s">
        <v>103</v>
      </c>
      <c r="E17" s="160">
        <f t="shared" si="0"/>
        <v>-1806900</v>
      </c>
      <c r="F17" s="160">
        <f>F16</f>
        <v>-362364.21</v>
      </c>
      <c r="G17" s="162">
        <f>E17-F17</f>
        <v>-1444535.79</v>
      </c>
    </row>
    <row r="18" spans="1:7" ht="12.75">
      <c r="A18" s="59" t="s">
        <v>85</v>
      </c>
      <c r="B18" s="139" t="s">
        <v>88</v>
      </c>
      <c r="C18" s="140">
        <v>720</v>
      </c>
      <c r="D18" s="141" t="s">
        <v>104</v>
      </c>
      <c r="E18" s="160">
        <v>1809094.85</v>
      </c>
      <c r="F18" s="160">
        <v>338840</v>
      </c>
      <c r="G18" s="161" t="s">
        <v>79</v>
      </c>
    </row>
    <row r="19" spans="1:7" s="60" customFormat="1" ht="12.75">
      <c r="A19" s="59" t="s">
        <v>85</v>
      </c>
      <c r="B19" s="142" t="s">
        <v>105</v>
      </c>
      <c r="C19" s="140">
        <v>720</v>
      </c>
      <c r="D19" s="141" t="s">
        <v>106</v>
      </c>
      <c r="E19" s="160">
        <f aca="true" t="shared" si="1" ref="E19:F21">E18</f>
        <v>1809094.85</v>
      </c>
      <c r="F19" s="160">
        <f t="shared" si="1"/>
        <v>338840</v>
      </c>
      <c r="G19" s="162">
        <f>E19-F19</f>
        <v>1470254.85</v>
      </c>
    </row>
    <row r="20" spans="1:7" s="60" customFormat="1" ht="25.5">
      <c r="A20" s="59" t="s">
        <v>85</v>
      </c>
      <c r="B20" s="142" t="s">
        <v>107</v>
      </c>
      <c r="C20" s="140">
        <v>720</v>
      </c>
      <c r="D20" s="141" t="s">
        <v>108</v>
      </c>
      <c r="E20" s="160">
        <f t="shared" si="1"/>
        <v>1809094.85</v>
      </c>
      <c r="F20" s="160">
        <f t="shared" si="1"/>
        <v>338840</v>
      </c>
      <c r="G20" s="162">
        <f>E20-F20</f>
        <v>1470254.85</v>
      </c>
    </row>
    <row r="21" spans="1:7" s="60" customFormat="1" ht="26.25" thickBot="1">
      <c r="A21" s="59" t="s">
        <v>85</v>
      </c>
      <c r="B21" s="142" t="s">
        <v>109</v>
      </c>
      <c r="C21" s="140">
        <v>720</v>
      </c>
      <c r="D21" s="141" t="s">
        <v>110</v>
      </c>
      <c r="E21" s="160">
        <f t="shared" si="1"/>
        <v>1809094.85</v>
      </c>
      <c r="F21" s="160">
        <f t="shared" si="1"/>
        <v>338840</v>
      </c>
      <c r="G21" s="162">
        <f>E21-F21</f>
        <v>1470254.85</v>
      </c>
    </row>
    <row r="22" spans="2:7" ht="10.5" customHeight="1">
      <c r="B22" s="61"/>
      <c r="C22" s="62"/>
      <c r="D22" s="62"/>
      <c r="E22" s="63"/>
      <c r="F22" s="64"/>
      <c r="G22" s="64"/>
    </row>
    <row r="23" spans="2:7" ht="10.5" customHeight="1">
      <c r="B23" s="157" t="s">
        <v>69</v>
      </c>
      <c r="C23" s="157"/>
      <c r="D23" s="53" t="s">
        <v>281</v>
      </c>
      <c r="E23" s="18"/>
      <c r="F23" s="65"/>
      <c r="G23" s="65"/>
    </row>
    <row r="24" spans="2:7" s="52" customFormat="1" ht="6.75" customHeight="1">
      <c r="B24" s="51" t="s">
        <v>70</v>
      </c>
      <c r="D24" s="51" t="s">
        <v>58</v>
      </c>
      <c r="E24" s="66"/>
      <c r="F24" s="67"/>
      <c r="G24" s="67"/>
    </row>
    <row r="25" spans="2:7" ht="10.5" customHeight="1">
      <c r="B25" s="1"/>
      <c r="C25" s="1"/>
      <c r="D25" s="1"/>
      <c r="E25" s="4"/>
      <c r="F25" s="65"/>
      <c r="G25" s="65"/>
    </row>
    <row r="26" spans="2:7" ht="12.75" customHeight="1">
      <c r="B26" s="1"/>
      <c r="C26" s="1"/>
      <c r="D26" s="1"/>
      <c r="E26" s="65"/>
      <c r="F26" s="65"/>
      <c r="G26" s="65"/>
    </row>
    <row r="27" spans="2:7" ht="9.75" customHeight="1">
      <c r="B27" s="18" t="s">
        <v>42</v>
      </c>
      <c r="C27" s="14"/>
      <c r="D27" s="14"/>
      <c r="E27" s="14"/>
      <c r="F27" s="14"/>
      <c r="G27" s="65"/>
    </row>
    <row r="28" spans="2:7" ht="11.25" customHeight="1">
      <c r="B28" s="4" t="s">
        <v>71</v>
      </c>
      <c r="C28" s="4"/>
      <c r="D28" s="4" t="s">
        <v>94</v>
      </c>
      <c r="E28" s="4"/>
      <c r="F28" s="4"/>
      <c r="G28" s="4"/>
    </row>
    <row r="29" spans="2:7" ht="7.5" customHeight="1">
      <c r="B29" s="51" t="s">
        <v>70</v>
      </c>
      <c r="C29" s="13"/>
      <c r="D29" s="51" t="s">
        <v>58</v>
      </c>
      <c r="E29" s="4"/>
      <c r="F29" s="4"/>
      <c r="G29" s="4"/>
    </row>
    <row r="30" spans="2:7" ht="17.25" customHeight="1">
      <c r="B30" s="4"/>
      <c r="C30" s="4"/>
      <c r="D30" s="4"/>
      <c r="E30" s="4"/>
      <c r="F30" s="4"/>
      <c r="G30" s="4"/>
    </row>
    <row r="31" spans="2:7" ht="17.25" customHeight="1">
      <c r="B31" s="7" t="s">
        <v>72</v>
      </c>
      <c r="C31" s="7"/>
      <c r="D31" s="53" t="s">
        <v>94</v>
      </c>
      <c r="E31" s="4"/>
      <c r="F31" s="4"/>
      <c r="G31" s="4"/>
    </row>
    <row r="32" spans="2:7" ht="7.5" customHeight="1">
      <c r="B32" s="51" t="s">
        <v>70</v>
      </c>
      <c r="C32" s="13"/>
      <c r="D32" s="51" t="s">
        <v>58</v>
      </c>
      <c r="E32" s="4"/>
      <c r="F32" s="4"/>
      <c r="G32" s="4"/>
    </row>
    <row r="33" spans="2:7" ht="17.25" customHeight="1">
      <c r="B33" s="7"/>
      <c r="C33" s="7"/>
      <c r="D33" s="13"/>
      <c r="E33" s="4"/>
      <c r="F33" s="4"/>
      <c r="G33" s="4"/>
    </row>
    <row r="34" spans="2:7" ht="17.25" customHeight="1">
      <c r="B34" s="7" t="s">
        <v>348</v>
      </c>
      <c r="C34" s="1"/>
      <c r="D34" s="1"/>
      <c r="E34" s="29"/>
      <c r="F34" s="29"/>
      <c r="G34" s="29"/>
    </row>
  </sheetData>
  <sheetProtection/>
  <mergeCells count="2">
    <mergeCell ref="A1:F1"/>
    <mergeCell ref="B23:C23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Zver</cp:lastModifiedBy>
  <cp:lastPrinted>2013-04-03T11:32:42Z</cp:lastPrinted>
  <dcterms:created xsi:type="dcterms:W3CDTF">1999-06-18T11:49:53Z</dcterms:created>
  <dcterms:modified xsi:type="dcterms:W3CDTF">2003-12-31T21:52:32Z</dcterms:modified>
  <cp:category/>
  <cp:version/>
  <cp:contentType/>
  <cp:contentStatus/>
</cp:coreProperties>
</file>